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806" documentId="13_ncr:1_{F6CB121F-512D-4AA6-A0C1-0FB36C537598}" xr6:coauthVersionLast="47" xr6:coauthVersionMax="47" xr10:uidLastSave="{C4066117-20EF-4C9F-919B-ACBBDC1D0CD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L7" i="1"/>
  <c r="J7" i="1"/>
  <c r="I7" i="1"/>
  <c r="G7" i="1"/>
  <c r="B7" i="1"/>
  <c r="L8" i="1"/>
  <c r="J8" i="1"/>
  <c r="I8" i="1"/>
  <c r="G8" i="1"/>
  <c r="B8"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4" i="4"/>
  <c r="G4" i="4"/>
  <c r="I4" i="4"/>
  <c r="J4" i="4"/>
  <c r="L4" i="4"/>
  <c r="B5" i="4"/>
  <c r="G5" i="4"/>
  <c r="I5" i="4"/>
  <c r="J5" i="4"/>
  <c r="L5" i="4"/>
  <c r="B6" i="4"/>
  <c r="G6" i="4"/>
  <c r="I6" i="4"/>
  <c r="J6" i="4"/>
  <c r="L6" i="4"/>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<sst xmlns="http://schemas.openxmlformats.org/spreadsheetml/2006/main" count="178588" uniqueCount="39076">
  <si>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</si>
  <si>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</si>
  <si>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</si>
  <si>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</si>
  <si>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</si>
  <si>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</si>
  <si>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</si>
  <si>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</si>
  <si>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</si>
  <si>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</si>
  <si>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</si>
  <si>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</si>
  <si>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</si>
  <si>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</si>
  <si>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</si>
  <si>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</si>
  <si>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</si>
  <si>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</si>
  <si>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</si>
  <si>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</si>
  <si>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</si>
  <si>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</si>
  <si>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</si>
  <si>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</si>
  <si>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</si>
  <si>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</si>
  <si>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</si>
  <si>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</si>
  <si>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</si>
  <si>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</si>
  <si>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</si>
  <si>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</si>
  <si>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</si>
  <si>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</si>
  <si>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</si>
  <si>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</si>
  <si>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</si>
  <si>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</si>
  <si>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</si>
  <si>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</si>
  <si>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</si>
  <si>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</si>
  <si>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</si>
  <si>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</si>
  <si>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</si>
  <si>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</si>
  <si>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</si>
  <si>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</si>
  <si>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</si>
  <si>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</si>
  <si>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</si>
  <si>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</si>
  <si>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</si>
  <si>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</si>
  <si>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</si>
  <si>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</si>
  <si>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</si>
  <si>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</si>
  <si>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</si>
  <si>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</si>
  <si>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</si>
  <si>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</si>
  <si>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</si>
  <si>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</si>
  <si>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</si>
  <si>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</si>
  <si>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</si>
  <si>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</si>
  <si>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</si>
  <si>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</si>
  <si>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</si>
  <si>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</si>
  <si>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</si>
  <si>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</si>
  <si>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</si>
  <si>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</si>
  <si>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</si>
  <si>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</si>
  <si>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</si>
  <si>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</si>
  <si>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</si>
  <si>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</si>
  <si>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</si>
  <si>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</si>
  <si>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</si>
  <si>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</si>
  <si>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</si>
  <si>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</si>
  <si>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</si>
  <si>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</si>
  <si>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</si>
  <si>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</si>
  <si>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</si>
  <si>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</si>
  <si>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</si>
  <si>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</si>
  <si>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</si>
  <si>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</si>
  <si>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</si>
  <si>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</si>
  <si>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</si>
  <si>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</si>
  <si>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</si>
  <si>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</si>
  <si>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</si>
  <si>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</si>
  <si>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</si>
  <si>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</si>
  <si>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</si>
  <si>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</si>
  <si>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</si>
  <si>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</si>
  <si>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</si>
  <si>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</si>
  <si>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</si>
  <si>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</si>
  <si>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</si>
  <si>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</si>
  <si>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</si>
  <si>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</si>
  <si>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</si>
  <si>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</si>
  <si>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</si>
  <si>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</si>
  <si>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</si>
  <si>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</si>
  <si>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</si>
  <si>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</si>
  <si>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</si>
  <si>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</si>
  <si>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</si>
  <si>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</si>
  <si>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</si>
  <si>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</si>
  <si>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</si>
  <si>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</si>
  <si>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</si>
  <si>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</si>
  <si>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</si>
  <si>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</si>
  <si>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</si>
  <si>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</si>
  <si>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</si>
  <si>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</si>
  <si>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</si>
  <si>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</si>
  <si>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</si>
  <si>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</si>
  <si>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</si>
  <si>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</si>
  <si>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</si>
  <si>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</si>
  <si>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</si>
  <si>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</si>
  <si>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</si>
  <si>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</si>
  <si>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</si>
  <si>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</si>
  <si>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</si>
  <si>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</si>
  <si>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</si>
  <si>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</si>
  <si>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</si>
  <si>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</si>
  <si>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</si>
  <si>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</si>
  <si>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</si>
  <si>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</si>
  <si>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</si>
  <si>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</si>
  <si>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</si>
  <si>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</si>
  <si>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</si>
  <si>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</si>
  <si>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</si>
  <si>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</si>
  <si>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</si>
  <si>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</si>
  <si>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</si>
  <si>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</si>
  <si>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</si>
  <si>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</si>
  <si>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</si>
  <si>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</si>
  <si>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</si>
  <si>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</si>
  <si>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</si>
  <si>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</si>
  <si>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</si>
  <si>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</si>
  <si>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</si>
  <si>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</si>
  <si>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</si>
  <si>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</si>
  <si>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</si>
  <si>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</si>
  <si>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</si>
  <si>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</si>
  <si>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</si>
  <si>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</si>
  <si>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</si>
  <si>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</si>
  <si>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</si>
  <si>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</si>
  <si>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</si>
  <si>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</si>
  <si>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</si>
  <si>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</si>
  <si>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</si>
  <si>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</si>
  <si>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</si>
  <si>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</si>
  <si>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</si>
  <si>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</si>
  <si>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</si>
  <si>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</si>
  <si>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</si>
  <si>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</si>
  <si>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</si>
  <si>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</si>
  <si>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</si>
  <si>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</si>
  <si>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</si>
  <si>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</si>
  <si>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</si>
  <si>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</si>
  <si>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</si>
  <si>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</si>
  <si>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</si>
  <si>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</si>
  <si>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</si>
  <si>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</si>
  <si>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</si>
  <si>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</si>
  <si>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</si>
  <si>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</si>
  <si>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</si>
  <si>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</si>
  <si>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</si>
  <si>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</si>
  <si>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</si>
  <si>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</si>
  <si>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</si>
  <si>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</si>
  <si>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</si>
  <si>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</si>
  <si>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</si>
  <si>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</si>
  <si>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</si>
  <si>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</si>
  <si>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</si>
  <si>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</si>
  <si>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</si>
  <si>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</si>
  <si>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</si>
  <si>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</si>
  <si>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</si>
  <si>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</si>
  <si>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</si>
  <si>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</si>
  <si>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</si>
  <si>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</si>
  <si>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</si>
  <si>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</si>
  <si>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</si>
  <si>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</si>
  <si>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</si>
  <si>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</si>
  <si>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</si>
  <si>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</si>
  <si>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</si>
  <si>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</si>
  <si>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</si>
  <si>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</si>
  <si>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</si>
  <si>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</si>
  <si>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</si>
  <si>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</si>
  <si>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</si>
  <si>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</si>
  <si>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</si>
  <si>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</si>
  <si>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</si>
  <si>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</si>
  <si>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</si>
  <si>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</si>
  <si>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</si>
  <si>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</si>
  <si>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</si>
  <si>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</si>
  <si>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</si>
  <si>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</si>
  <si>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</si>
  <si>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</si>
  <si>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</si>
  <si>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</si>
  <si>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</si>
  <si>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</si>
  <si>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</si>
  <si>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</si>
  <si>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</si>
  <si>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</si>
  <si>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</si>
  <si>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</si>
  <si>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</si>
  <si>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</si>
  <si>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</si>
  <si>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</si>
  <si>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</si>
  <si>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</si>
  <si>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</si>
  <si>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</si>
  <si>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</si>
  <si>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</si>
  <si>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</si>
  <si>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</si>
  <si>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</si>
  <si>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</si>
  <si>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</si>
  <si>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</si>
  <si>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</si>
  <si>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</si>
  <si>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</si>
  <si>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</si>
  <si>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</si>
  <si>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</si>
  <si>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</si>
  <si>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</si>
  <si>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</si>
  <si>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</si>
  <si>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</si>
  <si>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</si>
  <si>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</si>
  <si>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</si>
  <si>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</si>
  <si>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</si>
  <si>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</si>
  <si>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</si>
  <si>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</si>
  <si>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</si>
  <si>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</si>
  <si>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</si>
  <si>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</si>
  <si>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</si>
  <si>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</si>
  <si>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</si>
  <si>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</si>
  <si>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</si>
  <si>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</si>
  <si>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</si>
  <si>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</si>
  <si>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</si>
  <si>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</si>
  <si>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</si>
  <si>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</si>
  <si>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</si>
  <si>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</si>
  <si>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</si>
  <si>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</si>
  <si>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</si>
  <si>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</si>
  <si>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</si>
  <si>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</si>
  <si>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</si>
  <si>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</si>
  <si>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</si>
  <si>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</si>
  <si>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</si>
  <si>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</si>
  <si>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</si>
  <si>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</si>
  <si>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</si>
  <si>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</si>
  <si>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</si>
  <si>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</si>
  <si>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</si>
  <si>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</si>
  <si>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</si>
  <si>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</si>
  <si>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</si>
  <si>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</si>
  <si>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</si>
  <si>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</si>
  <si>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</si>
  <si>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</si>
  <si>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</si>
  <si>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</si>
  <si>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</si>
  <si>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</si>
  <si>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</si>
  <si>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</si>
  <si>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</si>
  <si>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</si>
  <si>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</si>
  <si>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</si>
  <si>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</si>
  <si>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</si>
  <si>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</si>
  <si>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</si>
  <si>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</si>
  <si>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</si>
  <si>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</si>
  <si>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</si>
  <si>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</si>
  <si>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</si>
  <si>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</si>
  <si>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</si>
  <si>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</si>
  <si>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</si>
  <si>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</si>
  <si>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</si>
  <si>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</si>
  <si>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</si>
  <si>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</si>
  <si>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</si>
  <si>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</si>
  <si>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</si>
  <si>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</si>
  <si>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</si>
  <si>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</si>
  <si>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</si>
  <si>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</si>
  <si>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</si>
  <si>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</si>
  <si>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</si>
  <si>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</si>
  <si>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</si>
  <si>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</si>
  <si>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</si>
  <si>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</si>
  <si>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</si>
  <si>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</si>
  <si>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</si>
  <si>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</si>
  <si>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</si>
  <si>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</si>
  <si>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</si>
  <si>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</si>
  <si>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</si>
  <si>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</si>
  <si>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</si>
  <si>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</si>
  <si>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</si>
  <si>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</si>
  <si>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</si>
  <si>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</si>
  <si>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</si>
  <si>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</si>
  <si>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</si>
  <si>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</si>
  <si>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</si>
  <si>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</si>
  <si>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</si>
  <si>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</si>
  <si>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</si>
  <si>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</si>
  <si>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</si>
  <si>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</si>
  <si>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</si>
  <si>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</si>
  <si>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</si>
  <si>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</si>
  <si>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</si>
  <si>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</si>
  <si>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</si>
  <si>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</si>
  <si>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</si>
  <si>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</si>
  <si>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</si>
  <si>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</si>
  <si>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</si>
  <si>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</si>
  <si>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</si>
  <si>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</si>
  <si>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</si>
  <si>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</si>
  <si>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</si>
  <si>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</si>
  <si>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</si>
  <si>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</si>
  <si>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</si>
  <si>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</si>
  <si>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</si>
  <si>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</si>
  <si>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</si>
  <si>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</si>
  <si>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</si>
  <si>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</si>
  <si>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</si>
  <si>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</si>
  <si>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</si>
  <si>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</si>
  <si>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</si>
  <si>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</si>
  <si>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</si>
  <si>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</si>
  <si>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</si>
  <si>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</si>
  <si>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</si>
  <si>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</si>
  <si>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</si>
  <si>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</si>
  <si>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</si>
  <si>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</si>
  <si>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</si>
  <si>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</si>
  <si>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</si>
  <si>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</si>
  <si>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</si>
  <si>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</si>
  <si>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</si>
  <si>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</si>
  <si>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</si>
  <si>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</si>
  <si>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</si>
  <si>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</si>
  <si>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</si>
  <si>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</si>
  <si>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</si>
  <si>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</si>
  <si>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</si>
  <si>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</si>
  <si>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</si>
  <si>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</si>
  <si>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</si>
  <si>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</si>
  <si>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</si>
  <si>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</si>
  <si>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</si>
  <si>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</si>
  <si>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</si>
  <si>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</si>
  <si>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</si>
  <si>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</si>
  <si>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</si>
  <si>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</si>
  <si>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</si>
  <si>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</si>
  <si>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</si>
  <si>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</si>
  <si>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</si>
  <si>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</si>
  <si>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</si>
  <si>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</si>
  <si>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</si>
  <si>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</si>
  <si>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</si>
  <si>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</si>
  <si>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</si>
  <si>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</si>
  <si>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</si>
  <si>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</si>
  <si>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</si>
  <si>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</si>
  <si>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</si>
  <si>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</si>
  <si>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</si>
  <si>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</si>
  <si>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</si>
  <si>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</si>
  <si>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</si>
  <si>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</si>
  <si>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</si>
  <si>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</si>
  <si>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</si>
  <si>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</si>
  <si>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</si>
  <si>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</si>
  <si>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</si>
  <si>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</si>
  <si>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</si>
  <si>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</si>
  <si>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</si>
  <si>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</si>
  <si>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</si>
  <si>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</si>
  <si>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</si>
  <si>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</si>
  <si>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</si>
  <si>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</si>
  <si>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</si>
  <si>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</si>
  <si>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</si>
  <si>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</si>
  <si>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</si>
  <si>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</si>
  <si>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</si>
  <si>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</si>
  <si>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</si>
  <si>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</si>
  <si>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</si>
  <si>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</si>
  <si>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</si>
  <si>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</si>
  <si>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</si>
  <si>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</si>
  <si>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</si>
  <si>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</si>
  <si>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</si>
  <si>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</si>
  <si>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</si>
  <si>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</si>
  <si>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</si>
  <si>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</si>
  <si>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</si>
  <si>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</si>
  <si>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</si>
  <si>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</si>
  <si>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</si>
  <si>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</si>
  <si>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</si>
  <si>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</si>
  <si>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</si>
  <si>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</si>
  <si>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</si>
  <si>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</si>
  <si>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</si>
  <si>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</si>
  <si>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</si>
  <si>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</si>
  <si>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</si>
  <si>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</si>
  <si>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</si>
  <si>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</si>
  <si>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</si>
  <si>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</si>
  <si>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</si>
  <si>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</si>
  <si>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</si>
  <si>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</si>
  <si>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</si>
  <si>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</si>
  <si>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</si>
  <si>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</si>
  <si>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</si>
  <si>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</si>
  <si>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</si>
  <si>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</si>
  <si>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</si>
  <si>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</si>
  <si>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</si>
  <si>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</si>
  <si>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</si>
  <si>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</si>
  <si>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</si>
  <si>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</si>
  <si>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</si>
  <si>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</si>
  <si>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</si>
  <si>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</si>
  <si>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</si>
  <si>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</si>
  <si>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</si>
  <si>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</si>
  <si>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</si>
  <si>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</si>
  <si>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</si>
  <si>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</si>
  <si>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</si>
  <si>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</si>
  <si>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</si>
  <si>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</si>
  <si>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</si>
  <si>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</si>
  <si>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</si>
  <si>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</si>
  <si>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</si>
  <si>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</si>
  <si>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</si>
  <si>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</si>
  <si>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</si>
  <si>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</si>
  <si>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</si>
  <si>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</si>
  <si>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</si>
  <si>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</si>
  <si>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</si>
  <si>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</si>
  <si>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</si>
  <si>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</si>
  <si>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</si>
  <si>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</si>
  <si>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</si>
  <si>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</si>
  <si>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</si>
  <si>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</si>
  <si>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</si>
  <si>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</si>
  <si>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</si>
  <si>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</si>
  <si>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</si>
  <si>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</si>
  <si>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</si>
  <si>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</si>
  <si>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</si>
  <si>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</si>
  <si>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</si>
  <si>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</si>
  <si>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</si>
  <si>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</si>
  <si>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</si>
  <si>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</si>
  <si>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</si>
  <si>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</si>
  <si>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</si>
  <si>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</si>
  <si>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</si>
  <si>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</si>
  <si>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</si>
  <si>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</si>
  <si>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</si>
  <si>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</si>
  <si>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</si>
  <si>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</si>
  <si>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</si>
  <si>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</si>
  <si>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</si>
  <si>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</si>
  <si>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</si>
  <si>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</si>
  <si>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</si>
  <si>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</si>
  <si>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</si>
  <si>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</si>
  <si>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</si>
  <si>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</si>
  <si>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</si>
  <si>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</si>
  <si>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</si>
  <si>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</si>
  <si>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</si>
  <si>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</si>
  <si>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</si>
  <si>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</si>
  <si>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</si>
  <si>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</si>
  <si>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</si>
  <si>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</si>
  <si>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</si>
  <si>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</si>
  <si>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</si>
  <si>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</si>
  <si>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</si>
  <si>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</si>
  <si>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</si>
  <si>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</si>
  <si>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</si>
  <si>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</si>
  <si>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</si>
  <si>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</si>
  <si>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</si>
  <si>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</si>
  <si>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</si>
  <si>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</si>
  <si>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</si>
  <si>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</si>
  <si>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</si>
  <si>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</si>
  <si>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</si>
  <si>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</si>
  <si>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</si>
  <si>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</si>
  <si>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</si>
  <si>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</si>
  <si>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</si>
  <si>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</si>
  <si>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</si>
  <si>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</si>
  <si>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</si>
  <si>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</si>
  <si>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</si>
  <si>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</si>
  <si>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</si>
  <si>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</si>
  <si>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</si>
  <si>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</si>
  <si>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</si>
  <si>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</si>
  <si>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</si>
  <si>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</si>
  <si>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</si>
  <si>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</si>
  <si>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</si>
  <si>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</si>
  <si>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</si>
  <si>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</si>
  <si>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</si>
  <si>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</si>
  <si>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</si>
  <si>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</si>
  <si>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</si>
  <si>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</si>
  <si>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</si>
  <si>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</si>
  <si>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</si>
  <si>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</si>
  <si>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</si>
  <si>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</si>
  <si>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</si>
  <si>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</si>
  <si>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</si>
  <si>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</si>
  <si>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</si>
  <si>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</si>
  <si>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</si>
  <si>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</si>
  <si>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</si>
  <si>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</si>
  <si>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</si>
  <si>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</si>
  <si>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</si>
  <si>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</si>
  <si>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</si>
  <si>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</si>
  <si>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</si>
  <si>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</si>
  <si>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</si>
  <si>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</si>
  <si>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</si>
  <si>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</si>
  <si>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</si>
  <si>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</si>
  <si>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</si>
  <si>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</si>
  <si>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</si>
  <si>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</si>
  <si>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</si>
  <si>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</si>
  <si>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</si>
  <si>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</si>
  <si>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</si>
  <si>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</si>
  <si>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</si>
  <si>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</si>
  <si>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</si>
  <si>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</si>
  <si>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</si>
  <si>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</si>
  <si>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</si>
  <si>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</si>
  <si>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</si>
  <si>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</si>
  <si>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</si>
  <si>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</si>
  <si>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</si>
  <si>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</si>
  <si>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</si>
  <si>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</si>
  <si>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</si>
  <si>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</si>
  <si>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</si>
  <si>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</si>
  <si>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</si>
  <si>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</si>
  <si>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</si>
  <si>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</si>
  <si>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</si>
  <si>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</si>
  <si>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</si>
  <si>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</si>
  <si>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</si>
  <si>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</si>
  <si>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</si>
  <si>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</si>
  <si>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</si>
  <si>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</si>
  <si>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</si>
  <si>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</si>
  <si>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</si>
  <si>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</si>
  <si>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</si>
  <si>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</si>
  <si>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</si>
  <si>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</si>
  <si>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</si>
  <si>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</si>
  <si>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</si>
  <si>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</si>
  <si>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</si>
  <si>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</si>
  <si>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</si>
  <si>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</si>
  <si>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</si>
  <si>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</si>
  <si>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</si>
  <si>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</si>
  <si>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</si>
  <si>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</si>
  <si>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</si>
  <si>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</si>
  <si>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</si>
  <si>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</si>
  <si>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</si>
  <si>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</si>
  <si>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</si>
  <si>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</si>
  <si>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</si>
  <si>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</si>
  <si>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</si>
  <si>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</si>
  <si>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</si>
  <si>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</si>
  <si>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</si>
  <si>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</si>
  <si>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</si>
  <si>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</si>
  <si>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</si>
  <si>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</si>
  <si>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</si>
  <si>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</si>
  <si>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</si>
  <si>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</si>
  <si>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</si>
  <si>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</si>
  <si>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</si>
  <si>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</si>
  <si>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</si>
  <si>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</si>
  <si>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</si>
  <si>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</si>
  <si>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</si>
  <si>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</si>
  <si>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</si>
  <si>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</si>
  <si>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</si>
  <si>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</si>
  <si>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</si>
  <si>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</si>
  <si>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</si>
  <si>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</si>
  <si>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</si>
  <si>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</si>
  <si>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</si>
  <si>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</si>
  <si>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</si>
  <si>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</si>
  <si>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</si>
  <si>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</si>
  <si>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</si>
  <si>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</si>
  <si>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</si>
  <si>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</si>
  <si>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</si>
  <si>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</si>
  <si>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</si>
  <si>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</si>
  <si>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</si>
  <si>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</si>
  <si>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</si>
  <si>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</si>
  <si>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</si>
  <si>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</si>
  <si>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</si>
  <si>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</si>
  <si>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</si>
  <si>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</si>
  <si>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</si>
  <si>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</si>
  <si>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</si>
  <si>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</si>
  <si>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</si>
  <si>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</si>
  <si>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</si>
  <si>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</si>
  <si>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</si>
  <si>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</si>
  <si>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</si>
  <si>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</si>
  <si>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</si>
  <si>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</si>
  <si>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</si>
  <si>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</si>
  <si>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</si>
  <si>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</si>
  <si>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</si>
  <si>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</si>
  <si>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</si>
  <si>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</si>
  <si>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</si>
  <si>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</si>
  <si>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</si>
  <si>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</si>
  <si>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</si>
  <si>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</si>
  <si>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</si>
  <si>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</si>
  <si>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</si>
  <si>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</si>
  <si>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</si>
  <si>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</si>
  <si>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</si>
  <si>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</si>
  <si>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</si>
  <si>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</si>
  <si>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</si>
  <si>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</si>
  <si>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</si>
  <si>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</si>
  <si>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</si>
  <si>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</si>
  <si>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</si>
  <si>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</si>
  <si>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</si>
  <si>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</si>
  <si>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</si>
  <si>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</si>
  <si>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</si>
  <si>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</si>
  <si>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</si>
  <si>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</si>
  <si>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</si>
  <si>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</si>
  <si>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</si>
  <si>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</si>
  <si>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</si>
  <si>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</si>
  <si>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</si>
  <si>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</si>
  <si>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</si>
  <si>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</si>
  <si>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</si>
  <si>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</si>
  <si>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</si>
  <si>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</si>
  <si>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</si>
  <si>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</si>
  <si>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</si>
  <si>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</si>
  <si>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</si>
  <si>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</si>
  <si>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</si>
  <si>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</si>
  <si>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</si>
  <si>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</si>
  <si>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</si>
  <si>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</si>
  <si>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</si>
  <si>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</si>
  <si>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</si>
  <si>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</si>
  <si>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</si>
  <si>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</si>
  <si>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</si>
  <si>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</si>
  <si>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</si>
  <si>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</si>
  <si>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</si>
  <si>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</si>
  <si>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</si>
  <si>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</si>
  <si>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</si>
  <si>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</si>
  <si>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</si>
  <si>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</si>
  <si>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</si>
  <si>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</si>
  <si>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</si>
  <si>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</si>
  <si>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</si>
  <si>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</si>
  <si>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</si>
  <si>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</si>
  <si>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</si>
  <si>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</si>
  <si>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</si>
  <si>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</si>
  <si>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</si>
  <si>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</si>
  <si>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</si>
  <si>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</si>
  <si>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</si>
  <si>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</si>
  <si>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</si>
  <si>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</si>
  <si>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</si>
  <si>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</si>
  <si>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</si>
  <si>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</si>
  <si>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</si>
  <si>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</si>
  <si>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</si>
  <si>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</si>
  <si>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</si>
  <si>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</si>
  <si>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</si>
  <si>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</si>
  <si>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</si>
  <si>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</si>
  <si>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</si>
  <si>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</si>
  <si>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</si>
  <si>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</si>
  <si>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</si>
  <si>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</si>
  <si>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</si>
  <si>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</si>
  <si>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</si>
  <si>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</si>
  <si>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</si>
  <si>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</si>
  <si>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</si>
  <si>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</si>
  <si>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</si>
  <si>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</si>
  <si>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</si>
  <si>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</si>
  <si>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</si>
  <si>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</si>
  <si>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</si>
  <si>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</si>
  <si>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</si>
  <si>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</si>
  <si>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</si>
  <si>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</si>
  <si>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</si>
  <si>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</si>
  <si>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</si>
  <si>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</si>
  <si>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</si>
  <si>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</si>
  <si>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</si>
  <si>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</si>
  <si>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</si>
  <si>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</si>
  <si>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</si>
  <si>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</si>
  <si>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</si>
  <si>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</si>
  <si>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</si>
  <si>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</si>
  <si>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</si>
  <si>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</si>
  <si>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</si>
  <si>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</si>
  <si>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</si>
  <si>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</si>
  <si>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</si>
  <si>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</si>
  <si>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</si>
  <si>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</si>
  <si>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</si>
  <si>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</si>
  <si>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</si>
  <si>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</si>
  <si>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</si>
  <si>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</si>
  <si>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</si>
  <si>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</si>
  <si>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</si>
  <si>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</si>
  <si>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</si>
  <si>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</si>
  <si>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</si>
  <si>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</si>
  <si>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</si>
  <si>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</si>
  <si>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</si>
  <si>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</si>
  <si>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</si>
  <si>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</si>
  <si>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</si>
  <si>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</si>
  <si>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</si>
  <si>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</si>
  <si>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</si>
  <si>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</si>
  <si>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</si>
  <si>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</si>
  <si>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</si>
  <si>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</si>
  <si>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</si>
  <si>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</si>
  <si>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</si>
  <si>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</si>
  <si>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</si>
  <si>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</si>
  <si>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</si>
  <si>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</si>
  <si>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</si>
  <si>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</si>
  <si>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</si>
  <si>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</si>
  <si>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</si>
  <si>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</si>
  <si>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</si>
  <si>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</si>
  <si>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</si>
  <si>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</si>
  <si>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</si>
  <si>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</si>
  <si>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</si>
  <si>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</si>
  <si>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</si>
  <si>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</si>
  <si>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</si>
  <si>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</si>
  <si>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</si>
  <si>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</si>
  <si>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</si>
  <si>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</si>
  <si>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</si>
  <si>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</si>
  <si>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</si>
  <si>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</si>
  <si>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</si>
  <si>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</si>
  <si>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</si>
  <si>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</si>
  <si>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</si>
  <si>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</si>
  <si>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</si>
  <si>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</si>
  <si>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</si>
  <si>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</si>
  <si>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</si>
  <si>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</si>
  <si>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</si>
  <si>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</si>
  <si>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</si>
  <si>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</si>
  <si>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</si>
  <si>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</si>
  <si>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</si>
  <si>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</si>
  <si>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</si>
  <si>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</si>
  <si>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</si>
  <si>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</si>
  <si>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</si>
  <si>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</si>
  <si>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</si>
  <si>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</si>
  <si>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</si>
  <si>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</si>
  <si>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</si>
  <si>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</si>
  <si>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</si>
  <si>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</si>
  <si>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</si>
  <si>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</si>
  <si>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</si>
  <si>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</si>
  <si>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</si>
  <si>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</si>
  <si>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</si>
  <si>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</si>
  <si>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</si>
  <si>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</si>
  <si>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</si>
  <si>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</si>
  <si>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</si>
  <si>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</si>
  <si>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</si>
  <si>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</si>
  <si>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</si>
  <si>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</si>
  <si>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</si>
  <si>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</si>
  <si>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</si>
  <si>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</si>
  <si>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</si>
  <si>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</si>
  <si>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</si>
  <si>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</si>
  <si>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</si>
  <si>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</si>
  <si>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</si>
  <si>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</si>
  <si>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</si>
  <si>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</si>
  <si>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</si>
  <si>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</si>
  <si>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</si>
  <si>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</si>
  <si>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</si>
  <si>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</si>
  <si>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</si>
  <si>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</si>
  <si>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</si>
  <si>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</si>
  <si>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</si>
  <si>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</si>
  <si>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</si>
  <si>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</si>
  <si>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</si>
  <si>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</si>
  <si>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</si>
  <si>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</si>
  <si>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</si>
  <si>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</si>
  <si>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</si>
  <si>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</si>
  <si>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</si>
  <si>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</si>
  <si>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</si>
  <si>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</si>
  <si>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</si>
  <si>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</si>
  <si>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</si>
  <si>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</si>
  <si>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</si>
  <si>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</si>
  <si>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</si>
  <si>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</si>
  <si>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</si>
  <si>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</si>
  <si>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</si>
  <si>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</si>
  <si>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</si>
  <si>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</si>
  <si>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</si>
  <si>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</si>
  <si>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</si>
  <si>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</si>
  <si>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</si>
  <si>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</si>
  <si>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</si>
  <si>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</si>
  <si>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</si>
  <si>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</si>
  <si>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</si>
  <si>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</si>
  <si>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</si>
  <si>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</si>
  <si>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</si>
  <si>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</si>
  <si>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</si>
  <si>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</si>
  <si>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</si>
  <si>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</si>
  <si>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</si>
  <si>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</si>
  <si>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</si>
  <si>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</si>
  <si>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</si>
  <si>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</si>
  <si>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</si>
  <si>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</si>
  <si>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</si>
  <si>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</si>
  <si>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</si>
  <si>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</si>
  <si>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</si>
  <si>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</si>
  <si>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</si>
  <si>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</si>
  <si>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</si>
  <si>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</si>
  <si>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</si>
  <si>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</si>
  <si>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</si>
  <si>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</si>
  <si>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</si>
  <si>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</si>
  <si>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</si>
  <si>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</si>
  <si>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</si>
  <si>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</si>
  <si>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</si>
  <si>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</si>
  <si>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</si>
  <si>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</si>
  <si>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</si>
  <si>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</si>
  <si>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</si>
  <si>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</si>
  <si>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</si>
  <si>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</si>
  <si>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</si>
  <si>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</si>
  <si>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</si>
  <si>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</si>
  <si>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</si>
  <si>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</si>
  <si>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</si>
  <si>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</si>
  <si>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</si>
  <si>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</si>
  <si>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</si>
  <si>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</si>
  <si>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</si>
  <si>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</si>
  <si>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</si>
  <si>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</si>
  <si>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</si>
  <si>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</si>
  <si>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</si>
  <si>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</si>
  <si>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</si>
  <si>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</si>
  <si>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</si>
  <si>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</si>
  <si>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</si>
  <si>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</si>
  <si>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</si>
  <si>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</si>
  <si>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</si>
  <si>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</si>
  <si>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</si>
  <si>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</si>
  <si>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</si>
  <si>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</si>
  <si>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</si>
  <si>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</si>
  <si>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</si>
  <si>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</si>
  <si>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</si>
  <si>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</si>
  <si>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</si>
  <si>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</si>
  <si>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</si>
  <si>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</si>
  <si>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</si>
  <si>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</si>
  <si>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</si>
  <si>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</si>
  <si>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</si>
  <si>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</si>
  <si>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</si>
  <si>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</si>
  <si>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</si>
  <si>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</si>
  <si>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</si>
  <si>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</si>
  <si>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</si>
  <si>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</si>
  <si>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</si>
  <si>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</si>
  <si>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</si>
  <si>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</si>
  <si>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</si>
  <si>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</si>
  <si>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</si>
  <si>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</si>
  <si>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</si>
  <si>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</si>
  <si>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</si>
  <si>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</si>
  <si>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</si>
  <si>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</si>
  <si>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</si>
  <si>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</si>
  <si>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</si>
  <si>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</si>
  <si>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</si>
  <si>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</si>
  <si>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</si>
  <si>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</si>
  <si>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</si>
  <si>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</si>
  <si>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</si>
  <si>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</si>
  <si>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</si>
  <si>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</si>
  <si>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</si>
  <si>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</si>
  <si>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</si>
  <si>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</si>
  <si>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</si>
  <si>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</si>
  <si>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</si>
  <si>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</si>
  <si>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</si>
  <si>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</si>
  <si>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</si>
  <si>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</si>
  <si>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</si>
  <si>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</si>
  <si>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</si>
  <si>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</si>
  <si>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</si>
  <si>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</si>
  <si>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</si>
  <si>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</si>
  <si>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</si>
  <si>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</si>
  <si>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</si>
  <si>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</si>
  <si>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</si>
  <si>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</si>
  <si>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</si>
  <si>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</si>
  <si>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</si>
  <si>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</si>
  <si>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</si>
  <si>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</si>
  <si>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</si>
  <si>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</si>
  <si>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</si>
  <si>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</si>
  <si>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</si>
  <si>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</si>
  <si>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</si>
  <si>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</si>
  <si>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</si>
  <si>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</si>
  <si>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</si>
  <si>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</si>
  <si>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</si>
  <si>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</si>
  <si>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</si>
  <si>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</si>
  <si>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</si>
  <si>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</si>
  <si>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</si>
  <si>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</si>
  <si>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</si>
  <si>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</si>
  <si>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</si>
  <si>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</si>
  <si>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</si>
  <si>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</si>
  <si>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</si>
  <si>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</si>
  <si>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</si>
  <si>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</si>
  <si>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</si>
  <si>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</si>
  <si>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</si>
  <si>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</si>
  <si>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</si>
  <si>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</si>
  <si>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</si>
  <si>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</si>
  <si>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</si>
  <si>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</si>
  <si>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</si>
  <si>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</si>
  <si>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</si>
  <si>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</si>
  <si>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</si>
  <si>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</si>
  <si>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</si>
  <si>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</si>
  <si>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</si>
  <si>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</si>
  <si>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</si>
  <si>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</si>
  <si>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</si>
  <si>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</si>
  <si>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</si>
  <si>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</si>
  <si>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</si>
  <si>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</si>
  <si>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</si>
  <si>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</si>
  <si>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</si>
  <si>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</si>
  <si>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</si>
  <si>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</si>
  <si>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</si>
  <si>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</si>
  <si>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</si>
  <si>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</si>
  <si>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</si>
  <si>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</si>
  <si>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</si>
  <si>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</si>
  <si>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</si>
  <si>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</si>
  <si>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</si>
  <si>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</si>
  <si>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</si>
  <si>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</si>
  <si>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</si>
  <si>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</si>
  <si>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</si>
  <si>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</si>
  <si>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</si>
  <si>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</si>
  <si>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</si>
  <si>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</si>
  <si>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</si>
  <si>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</si>
  <si>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</si>
  <si>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</si>
  <si>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</si>
  <si>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</si>
  <si>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</si>
  <si>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</si>
  <si>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</si>
  <si>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</si>
  <si>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</si>
  <si>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</si>
  <si>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</si>
  <si>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</si>
  <si>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</si>
  <si>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</si>
  <si>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</si>
  <si>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</si>
  <si>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</si>
  <si>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</si>
  <si>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</si>
  <si>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</si>
  <si>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</si>
  <si>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</si>
  <si>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</si>
  <si>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</si>
  <si>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</si>
  <si>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</si>
  <si>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</si>
  <si>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</si>
  <si>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</si>
  <si>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</si>
  <si>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</si>
  <si>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</si>
  <si>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</si>
  <si>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</si>
  <si>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</si>
  <si>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</si>
  <si>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</si>
  <si>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</si>
  <si>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</si>
  <si>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</si>
  <si>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</si>
  <si>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</si>
  <si>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</si>
  <si>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</si>
  <si>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</si>
  <si>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</si>
  <si>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</si>
  <si>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</si>
  <si>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</si>
  <si>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</si>
  <si>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</si>
  <si>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</si>
  <si>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</si>
  <si>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</si>
  <si>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</si>
  <si>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</si>
  <si>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</si>
  <si>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</si>
  <si>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</si>
  <si>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</si>
  <si>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</si>
  <si>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</si>
  <si>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</si>
  <si>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</si>
  <si>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</si>
  <si>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</si>
  <si>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</si>
  <si>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</si>
  <si>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</si>
  <si>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</si>
  <si>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</si>
  <si>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</si>
  <si>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</si>
  <si>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</si>
  <si>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</si>
  <si>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</si>
  <si>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</si>
  <si>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</si>
  <si>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</si>
  <si>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</si>
  <si>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</si>
  <si>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</si>
  <si>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</si>
  <si>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</si>
  <si>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</si>
  <si>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</si>
  <si>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</si>
  <si>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</si>
  <si>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</si>
  <si>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</si>
  <si>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</si>
  <si>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</si>
  <si>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</si>
  <si>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</si>
  <si>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</si>
  <si>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</si>
  <si>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</si>
  <si>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</si>
  <si>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</si>
  <si>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</si>
  <si>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</si>
  <si>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</si>
  <si>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</si>
  <si>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</si>
  <si>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</si>
  <si>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</si>
  <si>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</si>
  <si>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</si>
  <si>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</si>
  <si>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</si>
  <si>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</si>
  <si>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</si>
  <si>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</si>
  <si>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</si>
  <si>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</si>
  <si>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</si>
  <si>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</si>
  <si>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</si>
  <si>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</si>
  <si>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</si>
  <si>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</si>
  <si>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</si>
  <si>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</si>
  <si>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</si>
  <si>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</si>
  <si>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</si>
  <si>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</si>
  <si>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</si>
  <si>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</si>
  <si>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</si>
  <si>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</si>
  <si>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</si>
  <si>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</si>
  <si>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</si>
  <si>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</si>
  <si>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</si>
  <si>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</si>
  <si>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</si>
  <si>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</si>
  <si>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</si>
  <si>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</si>
  <si>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</si>
  <si>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</si>
  <si>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</si>
  <si>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</si>
  <si>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</si>
  <si>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</si>
  <si>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</si>
  <si>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</si>
  <si>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</si>
  <si>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</si>
  <si>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</si>
  <si>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</si>
  <si>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</si>
  <si>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</si>
  <si>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</si>
  <si>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</si>
  <si>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</si>
  <si>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</si>
  <si>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</si>
  <si>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</si>
  <si>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</si>
  <si>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</si>
  <si>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</si>
  <si>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</si>
  <si>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</si>
  <si>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</si>
  <si>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</si>
  <si>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</si>
  <si>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</si>
  <si>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</si>
  <si>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</si>
  <si>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</si>
  <si>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</si>
  <si>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</si>
  <si>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</si>
  <si>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</si>
  <si>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</si>
  <si>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</si>
  <si>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</si>
  <si>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</si>
  <si>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</si>
  <si>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</si>
  <si>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</si>
  <si>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</si>
  <si>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</si>
  <si>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</si>
  <si>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</si>
  <si>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</si>
  <si>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</si>
  <si>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</si>
  <si>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</si>
  <si>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</si>
  <si>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</si>
  <si>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</si>
  <si>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</si>
  <si>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</si>
  <si>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</si>
  <si>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</si>
  <si>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</si>
  <si>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</si>
  <si>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</si>
  <si>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</si>
  <si>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</si>
  <si>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</si>
  <si>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</si>
  <si>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</si>
  <si>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</si>
  <si>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</si>
  <si>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</si>
  <si>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</si>
  <si>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</si>
  <si>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</si>
  <si>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</si>
  <si>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</si>
  <si>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</si>
  <si>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</si>
  <si>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</si>
  <si>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</si>
  <si>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</si>
  <si>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</si>
  <si>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</si>
  <si>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</si>
  <si>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</si>
  <si>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</si>
  <si>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</si>
  <si>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</si>
  <si>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</si>
  <si>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</si>
  <si>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</si>
  <si>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</si>
  <si>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</si>
  <si>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</si>
  <si>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</si>
  <si>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</si>
  <si>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</si>
  <si>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</si>
  <si>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</si>
  <si>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</si>
  <si>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</si>
  <si>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</si>
  <si>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</si>
  <si>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</si>
  <si>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</si>
  <si>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</si>
  <si>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</si>
  <si>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</si>
  <si>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</si>
  <si>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</si>
  <si>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</si>
  <si>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</si>
  <si>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</si>
  <si>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</si>
  <si>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</si>
  <si>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</si>
  <si>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</si>
  <si>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</si>
  <si>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</si>
  <si>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</si>
  <si>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</si>
  <si>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</si>
  <si>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</si>
  <si>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</si>
  <si>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</si>
  <si>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</si>
  <si>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</si>
  <si>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</si>
  <si>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</si>
  <si>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</si>
  <si>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</si>
  <si>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</si>
  <si>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</si>
  <si>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</si>
  <si>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</si>
  <si>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</si>
  <si>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</si>
  <si>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</si>
  <si>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</si>
  <si>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</si>
  <si>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</si>
  <si>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</si>
  <si>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</si>
  <si>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</si>
  <si>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</si>
  <si>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</si>
  <si>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</si>
  <si>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</si>
  <si>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</si>
  <si>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</si>
  <si>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</si>
  <si>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</si>
  <si>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</si>
  <si>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</si>
  <si>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</si>
  <si>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</si>
  <si>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</si>
  <si>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</si>
  <si>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</si>
  <si>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</si>
  <si>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</si>
  <si>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</si>
  <si>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</si>
  <si>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</si>
  <si>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</si>
  <si>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</si>
  <si>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</si>
  <si>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</si>
  <si>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</si>
  <si>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</si>
  <si>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</si>
  <si>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</si>
  <si>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</si>
  <si>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</si>
  <si>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</si>
  <si>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</si>
  <si>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</si>
  <si>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</si>
  <si>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</si>
  <si>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</si>
  <si>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</si>
  <si>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</si>
  <si>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</si>
  <si>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</si>
  <si>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</si>
  <si>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</si>
  <si>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</si>
  <si>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</si>
  <si>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</si>
  <si>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</si>
  <si>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</si>
  <si>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</si>
  <si>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</si>
  <si>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</si>
  <si>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</si>
  <si>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</si>
  <si>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</si>
  <si>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</si>
  <si>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</si>
  <si>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</si>
  <si>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</si>
  <si>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</si>
  <si>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</si>
  <si>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</si>
  <si>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</si>
  <si>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</si>
  <si>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</si>
  <si>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</si>
  <si>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</si>
  <si>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</si>
  <si>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</si>
  <si>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</si>
  <si>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</si>
  <si>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</si>
  <si>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</si>
  <si>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</si>
  <si>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</si>
  <si>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</si>
  <si>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</si>
  <si>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</si>
  <si>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</si>
  <si>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</si>
  <si>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</si>
  <si>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</si>
  <si>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</si>
  <si>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</si>
  <si>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</si>
  <si>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</si>
  <si>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</si>
  <si>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</si>
  <si>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</si>
  <si>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</si>
  <si>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</si>
  <si>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</si>
  <si>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</si>
  <si>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</si>
  <si>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</si>
  <si>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</si>
  <si>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</si>
  <si>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</si>
  <si>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</si>
  <si>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</si>
  <si>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</si>
  <si>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</si>
  <si>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</si>
  <si>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</si>
  <si>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</si>
  <si>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</si>
  <si>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</si>
  <si>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</si>
  <si>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</si>
  <si>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</si>
  <si>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</si>
  <si>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</si>
  <si>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</si>
  <si>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</si>
  <si>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</si>
  <si>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</si>
  <si>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</si>
  <si>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</si>
  <si>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</si>
  <si>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</si>
  <si>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</si>
  <si>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</si>
  <si>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</si>
  <si>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</si>
  <si>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</si>
  <si>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</si>
  <si>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</si>
  <si>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</si>
  <si>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</si>
  <si>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</si>
  <si>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</si>
  <si>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</si>
  <si>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</si>
  <si>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</si>
  <si>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</si>
  <si>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</si>
  <si>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</si>
  <si>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</si>
  <si>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</si>
  <si>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</si>
  <si>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</si>
  <si>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</si>
  <si>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</si>
  <si>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</si>
  <si>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</si>
  <si>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</si>
  <si>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</si>
  <si>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</si>
  <si>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</si>
  <si>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</si>
  <si>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</si>
  <si>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</si>
  <si>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</si>
  <si>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</si>
  <si>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</si>
  <si>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</si>
  <si>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</si>
  <si>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</si>
  <si>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</si>
  <si>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</si>
  <si>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</si>
  <si>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</si>
  <si>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</si>
  <si>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</si>
  <si>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</si>
  <si>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</si>
  <si>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</si>
  <si>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</si>
  <si>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</si>
  <si>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</si>
  <si>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</si>
  <si>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</si>
  <si>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</si>
  <si>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</si>
  <si>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</si>
  <si>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</si>
  <si>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</si>
  <si>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</si>
  <si>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</si>
  <si>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</si>
  <si>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</si>
  <si>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</si>
  <si>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</si>
  <si>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</si>
  <si>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</si>
  <si>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</si>
  <si>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</si>
  <si>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</si>
  <si>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</si>
  <si>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</si>
  <si>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</si>
  <si>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</si>
  <si>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</si>
  <si>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</si>
  <si>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</si>
  <si>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</si>
  <si>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</si>
  <si>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</si>
  <si>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</si>
  <si>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</si>
  <si>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</si>
  <si>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</si>
  <si>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</si>
  <si>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</si>
  <si>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</si>
  <si>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</si>
  <si>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</si>
  <si>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</si>
  <si>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</si>
  <si>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</si>
  <si>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</si>
  <si>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</si>
  <si>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</si>
  <si>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</si>
  <si>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</si>
  <si>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</si>
  <si>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</si>
  <si>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</si>
  <si>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</si>
  <si>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</si>
  <si>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</si>
  <si>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</si>
  <si>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</si>
  <si>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</si>
  <si>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</si>
  <si>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</si>
  <si>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</si>
  <si>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</si>
  <si>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</si>
  <si>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</si>
  <si>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</si>
  <si>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</si>
  <si>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</si>
  <si>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</si>
  <si>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</si>
  <si>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</si>
  <si>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</si>
  <si>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</si>
  <si>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</si>
  <si>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</si>
  <si>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</si>
  <si>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</si>
  <si>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</si>
  <si>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</si>
  <si>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</si>
  <si>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</si>
  <si>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</si>
  <si>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</si>
  <si>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</si>
  <si>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</si>
  <si>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</si>
  <si>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</si>
  <si>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</si>
  <si>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</si>
  <si>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</si>
  <si>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</si>
  <si>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</si>
  <si>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</si>
  <si>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</si>
  <si>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</si>
  <si>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</si>
  <si>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</si>
  <si>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</si>
  <si>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</si>
  <si>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</si>
  <si>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</si>
  <si>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</si>
  <si>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</si>
  <si>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</si>
  <si>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</si>
  <si>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</si>
  <si>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</si>
  <si>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</si>
  <si>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</si>
  <si>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</si>
  <si>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</si>
  <si>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</si>
  <si>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</si>
  <si>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</si>
  <si>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</si>
  <si>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</si>
  <si>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</si>
  <si>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</si>
  <si>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</si>
  <si>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</si>
  <si>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</si>
  <si>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</si>
  <si>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</si>
  <si>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</si>
  <si>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</si>
  <si>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</si>
  <si>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</si>
  <si>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</si>
  <si>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</si>
  <si>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</si>
  <si>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</si>
  <si>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</si>
  <si>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</si>
  <si>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</si>
  <si>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</si>
  <si>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</si>
  <si>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</si>
  <si>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</si>
  <si>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</si>
  <si>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</si>
  <si>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</si>
  <si>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</si>
  <si>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</si>
  <si>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</si>
  <si>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</si>
  <si>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</si>
  <si>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</si>
  <si>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</si>
  <si>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</si>
  <si>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</si>
  <si>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</si>
  <si>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</si>
  <si>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</si>
  <si>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</si>
  <si>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</si>
  <si>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</si>
  <si>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</si>
  <si>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</si>
  <si>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</si>
  <si>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</si>
  <si>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</si>
  <si>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</si>
  <si>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</si>
  <si>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</si>
  <si>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</si>
  <si>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</si>
  <si>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</si>
  <si>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</si>
  <si>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</si>
  <si>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</si>
  <si>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</si>
  <si>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</si>
  <si>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</si>
  <si>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</si>
  <si>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</si>
  <si>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</si>
  <si>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</si>
  <si>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</si>
  <si>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</si>
  <si>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</si>
  <si>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</si>
  <si>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</si>
  <si>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</si>
  <si>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</si>
  <si>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</si>
  <si>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</si>
  <si>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</si>
  <si>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</si>
  <si>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</si>
  <si>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</si>
  <si>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</si>
  <si>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</si>
  <si>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</si>
  <si>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</si>
  <si>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</si>
  <si>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</si>
  <si>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</si>
  <si>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</si>
  <si>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</si>
  <si>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</si>
  <si>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</si>
  <si>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</si>
  <si>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</si>
  <si>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</si>
  <si>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</si>
  <si>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</si>
  <si>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</si>
  <si>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</si>
  <si>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</si>
  <si>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</si>
  <si>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</si>
  <si>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</si>
  <si>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</si>
  <si>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</si>
  <si>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</si>
  <si>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</si>
  <si>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</si>
  <si>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</si>
  <si>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</si>
  <si>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</si>
  <si>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</si>
  <si>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</si>
  <si>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</si>
  <si>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</si>
  <si>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</si>
  <si>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</si>
  <si>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</si>
  <si>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</si>
  <si>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</si>
  <si>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</si>
  <si>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</si>
  <si>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</si>
  <si>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</si>
  <si>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</si>
  <si>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</si>
  <si>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</si>
  <si>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</si>
  <si>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</si>
  <si>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</si>
  <si>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</si>
  <si>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</si>
  <si>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</si>
  <si>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</si>
  <si>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</si>
  <si>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</si>
  <si>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</si>
  <si>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</si>
  <si>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</si>
  <si>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</si>
  <si>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</si>
  <si>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</si>
  <si>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</si>
  <si>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</si>
  <si>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</si>
  <si>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</si>
  <si>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</si>
  <si>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</si>
  <si>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</si>
  <si>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</si>
  <si>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</si>
  <si>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</si>
  <si>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</si>
  <si>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</si>
  <si>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</si>
  <si>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</si>
  <si>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</si>
  <si>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</si>
  <si>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</si>
  <si>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</si>
  <si>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</si>
  <si>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</si>
  <si>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</si>
  <si>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</si>
  <si>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</si>
  <si>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</si>
  <si>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</si>
  <si>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</si>
  <si>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</si>
  <si>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</si>
  <si>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</si>
  <si>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</si>
  <si>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</si>
  <si>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</si>
  <si>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</si>
  <si>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</si>
  <si>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</si>
  <si>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</si>
  <si>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</si>
  <si>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</si>
  <si>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</si>
  <si>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</si>
  <si>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</si>
  <si>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</si>
  <si>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</si>
  <si>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</si>
  <si>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</si>
  <si>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</si>
  <si>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</si>
  <si>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</si>
  <si>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</si>
  <si>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</si>
  <si>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</si>
  <si>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</si>
  <si>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</si>
  <si>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</si>
  <si>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</si>
  <si>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</si>
  <si>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</si>
  <si>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</si>
  <si>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</si>
  <si>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</si>
  <si>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</si>
  <si>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</si>
  <si>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</si>
  <si>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</si>
  <si>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</si>
  <si>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</si>
  <si>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</si>
  <si>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</si>
  <si>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</si>
  <si>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</si>
  <si>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</si>
  <si>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</si>
  <si>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</si>
  <si>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</si>
  <si>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</si>
  <si>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</si>
  <si>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</si>
  <si>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</si>
  <si>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</si>
  <si>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</si>
  <si>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</si>
  <si>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</si>
  <si>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</si>
  <si>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</si>
  <si>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</si>
  <si>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</si>
  <si>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</si>
  <si>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</si>
  <si>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</si>
  <si>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</si>
  <si>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</si>
  <si>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</si>
  <si>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</si>
  <si>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</si>
  <si>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</si>
  <si>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</si>
  <si>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</si>
  <si>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</si>
  <si>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</si>
  <si>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</si>
  <si>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</si>
  <si>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</si>
  <si>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</si>
  <si>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</si>
  <si>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</si>
  <si>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</si>
  <si>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</si>
  <si>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</si>
  <si>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</si>
  <si>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</si>
  <si>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</si>
  <si>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</si>
  <si>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</si>
  <si>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</si>
  <si>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</si>
  <si>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</si>
  <si>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</si>
  <si>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</si>
  <si>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</si>
  <si>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</si>
  <si>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</si>
  <si>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</si>
  <si>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</si>
  <si>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</si>
  <si>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</si>
  <si>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</si>
  <si>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</si>
  <si>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</si>
  <si>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</si>
  <si>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</si>
  <si>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</si>
  <si>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</si>
  <si>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</si>
  <si>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</si>
  <si>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</si>
  <si>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</si>
  <si>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</si>
  <si>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</si>
  <si>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</si>
  <si>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</si>
  <si>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</si>
  <si>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</si>
  <si>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</si>
  <si>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</si>
  <si>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</si>
  <si>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</si>
  <si>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</si>
  <si>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</si>
  <si>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</si>
  <si>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</si>
  <si>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</si>
  <si>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</si>
  <si>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</si>
  <si>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</si>
  <si>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</si>
  <si>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</si>
  <si>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</si>
  <si>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</si>
  <si>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</si>
  <si>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</si>
  <si>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</si>
  <si>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</si>
  <si>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</si>
  <si>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</si>
  <si>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</si>
  <si>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</si>
  <si>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</si>
  <si>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</si>
  <si>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</si>
  <si>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</si>
  <si>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</si>
  <si>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</si>
  <si>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</si>
  <si>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</si>
  <si>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</si>
  <si>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</si>
  <si>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</si>
  <si>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</si>
  <si>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</si>
  <si>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</si>
  <si>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</si>
  <si>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</si>
  <si>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</si>
  <si>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</si>
  <si>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</si>
  <si>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</si>
  <si>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</si>
  <si>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</si>
  <si>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</si>
  <si>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</si>
  <si>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</si>
  <si>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</si>
  <si>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</si>
  <si>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</si>
  <si>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</si>
  <si>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</si>
  <si>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</si>
  <si>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</si>
  <si>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</si>
  <si>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</si>
  <si>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</si>
  <si>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</si>
  <si>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</si>
  <si>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</si>
  <si>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</si>
  <si>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</si>
  <si>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</si>
  <si>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</si>
  <si>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</si>
  <si>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</si>
  <si>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</si>
  <si>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</si>
  <si>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</si>
  <si>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</si>
  <si>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</si>
  <si>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</si>
  <si>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</si>
  <si>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</si>
  <si>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</si>
  <si>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</si>
  <si>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</si>
  <si>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</si>
  <si>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</si>
  <si>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</si>
  <si>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</si>
  <si>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</si>
  <si>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</si>
  <si>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</si>
  <si>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</si>
  <si>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</si>
  <si>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</si>
  <si>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</si>
  <si>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</si>
  <si>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</si>
  <si>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</si>
  <si>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</si>
  <si>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</si>
  <si>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</si>
  <si>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</si>
  <si>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</si>
  <si>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</si>
  <si>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</si>
  <si>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</si>
  <si>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</si>
  <si>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</si>
  <si>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</si>
  <si>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</si>
  <si>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</si>
  <si>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</si>
  <si>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</si>
  <si>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</si>
  <si>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</si>
  <si>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</si>
  <si>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</si>
  <si>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</si>
  <si>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</si>
  <si>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</si>
  <si>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</si>
  <si>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</si>
  <si>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</si>
  <si>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</si>
  <si>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</si>
  <si>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</si>
  <si>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</si>
  <si>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</si>
  <si>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</si>
  <si>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</si>
  <si>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</si>
  <si>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</si>
  <si>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</si>
  <si>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</si>
  <si>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</si>
  <si>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</si>
  <si>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</si>
  <si>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</si>
  <si>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</si>
  <si>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</si>
  <si>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</si>
  <si>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</si>
  <si>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</si>
  <si>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</si>
  <si>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</si>
  <si>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</si>
  <si>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</si>
  <si>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</si>
  <si>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</si>
  <si>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</si>
  <si>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</si>
  <si>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</si>
  <si>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</si>
  <si>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</si>
  <si>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</si>
  <si>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</si>
  <si>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</si>
  <si>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</si>
  <si>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</si>
  <si>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</si>
  <si>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</si>
  <si>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</si>
  <si>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</si>
  <si>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</si>
  <si>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</si>
  <si>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</si>
  <si>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</si>
  <si>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</si>
  <si>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</si>
  <si>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</si>
  <si>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</si>
  <si>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</si>
  <si>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</si>
  <si>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</si>
  <si>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</si>
  <si>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</si>
  <si>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</si>
  <si>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</si>
  <si>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</si>
  <si>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</si>
  <si>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</si>
  <si>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</si>
  <si>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</si>
  <si>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</si>
  <si>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</si>
  <si>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</si>
  <si>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</si>
  <si>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</si>
  <si>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</si>
  <si>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</si>
  <si>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</si>
  <si>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</si>
  <si>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</si>
  <si>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</si>
  <si>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</si>
  <si>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</si>
  <si>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</si>
  <si>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</si>
  <si>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</si>
  <si>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</si>
  <si>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</si>
  <si>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</si>
  <si>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</si>
  <si>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</si>
  <si>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</si>
  <si>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</si>
  <si>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</si>
  <si>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</si>
  <si>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</si>
  <si>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</si>
  <si>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</si>
  <si>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</si>
  <si>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</si>
  <si>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</si>
  <si>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</si>
  <si>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</si>
  <si>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</si>
  <si>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</si>
  <si>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</si>
  <si>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</si>
  <si>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</si>
  <si>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</si>
  <si>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</si>
  <si>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</si>
  <si>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</si>
  <si>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</si>
  <si>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</si>
  <si>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</si>
  <si>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</si>
  <si>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</si>
  <si>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</si>
  <si>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</si>
  <si>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</si>
  <si>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</si>
  <si>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</si>
  <si>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</si>
  <si>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</si>
  <si>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</si>
  <si>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</si>
  <si>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</si>
  <si>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</si>
  <si>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</si>
  <si>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</si>
  <si>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</si>
  <si>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</si>
  <si>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</si>
  <si>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</si>
  <si>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</si>
  <si>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</si>
  <si>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</si>
  <si>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</si>
  <si>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</si>
  <si>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</si>
  <si>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</si>
  <si>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</si>
  <si>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</si>
  <si>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</si>
  <si>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</si>
  <si>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</si>
  <si>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</si>
  <si>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</si>
  <si>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</si>
  <si>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</si>
  <si>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</si>
  <si>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</si>
  <si>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</si>
  <si>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</si>
  <si>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</si>
  <si>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</si>
  <si>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</si>
  <si>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</si>
  <si>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</si>
  <si>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</si>
  <si>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</si>
  <si>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</si>
  <si>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</si>
  <si>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</si>
  <si>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</si>
  <si>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</si>
  <si>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</si>
  <si>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</si>
  <si>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</si>
  <si>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</si>
  <si>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</si>
  <si>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</si>
  <si>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</si>
  <si>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</si>
  <si>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</si>
  <si>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</si>
  <si>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</si>
  <si>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</si>
  <si>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</si>
  <si>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</si>
  <si>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</si>
  <si>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</si>
  <si>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</si>
  <si>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</si>
  <si>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</si>
  <si>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</si>
  <si>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</si>
  <si>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</si>
  <si>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</si>
  <si>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</si>
  <si>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</si>
  <si>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</si>
  <si>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</si>
  <si>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</si>
  <si>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</si>
  <si>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</si>
  <si>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</si>
  <si>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</si>
  <si>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</si>
  <si>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</si>
  <si>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</si>
  <si>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</si>
  <si>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</si>
  <si>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</si>
  <si>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</si>
  <si>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</si>
  <si>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</si>
  <si>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</si>
  <si>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</si>
  <si>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</si>
  <si>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</si>
  <si>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</si>
  <si>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</si>
  <si>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</si>
  <si>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</si>
  <si>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</si>
  <si>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</si>
  <si>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</si>
  <si>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</si>
  <si>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</si>
  <si>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</si>
  <si>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</si>
  <si>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</si>
  <si>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</si>
  <si>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</si>
  <si>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</si>
  <si>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</si>
  <si>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</si>
  <si>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</si>
  <si>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</si>
  <si>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</si>
  <si>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</si>
  <si>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</si>
  <si>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</si>
  <si>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</si>
  <si>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</si>
  <si>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</si>
  <si>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</si>
  <si>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</si>
  <si>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</si>
  <si>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</si>
  <si>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</si>
  <si>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</si>
  <si>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</si>
  <si>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</si>
  <si>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</si>
  <si>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</si>
  <si>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</si>
  <si>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</si>
  <si>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</si>
  <si>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</si>
  <si>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</si>
  <si>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</si>
  <si>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</si>
  <si>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</si>
  <si>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</si>
  <si>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</si>
  <si>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</si>
  <si>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</si>
  <si>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</si>
  <si>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</si>
  <si>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</si>
  <si>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</si>
  <si>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</si>
  <si>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</si>
  <si>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</si>
  <si>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</si>
  <si>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</si>
  <si>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</si>
  <si>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</si>
  <si>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</si>
  <si>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</si>
  <si>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</si>
  <si>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</si>
  <si>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</si>
  <si>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</si>
  <si>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</si>
  <si>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</si>
  <si>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</si>
  <si>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</si>
  <si>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</si>
  <si>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</si>
  <si>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</si>
  <si>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</si>
  <si>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</si>
  <si>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</si>
  <si>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</si>
  <si>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</si>
  <si>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</si>
  <si>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</si>
  <si>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</si>
  <si>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</si>
  <si>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</si>
  <si>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</si>
  <si>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</si>
  <si>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</si>
  <si>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</si>
  <si>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</si>
  <si>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</si>
  <si>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</si>
  <si>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</si>
  <si>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</si>
  <si>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</si>
  <si>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</si>
  <si>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</si>
  <si>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</si>
  <si>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</si>
  <si>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</si>
  <si>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</si>
  <si>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</si>
  <si>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</si>
  <si>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</si>
  <si>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</si>
  <si>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</si>
  <si>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</si>
  <si>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</si>
  <si>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</si>
  <si>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</si>
  <si>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</si>
  <si>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</si>
  <si>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</si>
  <si>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</si>
  <si>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</si>
  <si>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</si>
  <si>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</si>
  <si>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</si>
  <si>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</si>
  <si>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</si>
  <si>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</si>
  <si>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</si>
  <si>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</si>
  <si>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</si>
  <si>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</si>
  <si>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</si>
  <si>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</si>
  <si>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</si>
  <si>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</si>
  <si>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</si>
  <si>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</si>
  <si>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</si>
  <si>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</si>
  <si>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</si>
  <si>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</si>
  <si>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</si>
  <si>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</si>
  <si>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</si>
  <si>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</si>
  <si>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</si>
  <si>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</si>
  <si>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</si>
  <si>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</si>
  <si>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</si>
  <si>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</si>
  <si>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</si>
  <si>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</si>
  <si>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</si>
  <si>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</si>
  <si>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</si>
  <si>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</si>
  <si>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</si>
  <si>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</si>
  <si>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</si>
  <si>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</si>
  <si>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</si>
  <si>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</si>
  <si>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</si>
  <si>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</si>
  <si>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</si>
  <si>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</si>
  <si>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</si>
  <si>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</si>
  <si>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</si>
  <si>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</si>
  <si>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</si>
  <si>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</si>
  <si>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</si>
  <si>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</si>
  <si>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</si>
  <si>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</si>
  <si>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</si>
  <si>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</si>
  <si>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</si>
  <si>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</si>
  <si>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</si>
  <si>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</si>
  <si>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</si>
  <si>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</si>
  <si>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</si>
  <si>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</si>
  <si>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</si>
  <si>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</si>
  <si>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</si>
  <si>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</si>
  <si>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</si>
  <si>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</si>
  <si>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</si>
  <si>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</si>
  <si>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</si>
  <si>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</si>
  <si>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</si>
  <si>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</si>
  <si>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</si>
  <si>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</si>
  <si>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</si>
  <si>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</si>
  <si>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</si>
  <si>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</si>
  <si>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</si>
  <si>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</si>
  <si>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</si>
  <si>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</si>
  <si>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</si>
  <si>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</si>
  <si>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</si>
  <si>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</si>
  <si>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</si>
  <si>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</si>
  <si>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</si>
  <si>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</si>
  <si>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</si>
  <si>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</si>
  <si>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</si>
  <si>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</si>
  <si>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</si>
  <si>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</si>
  <si>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</si>
  <si>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</si>
  <si>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</si>
  <si>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</si>
  <si>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</si>
  <si>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</si>
  <si>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</si>
  <si>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</si>
  <si>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</si>
  <si>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</si>
  <si>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</si>
  <si>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</si>
  <si>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</si>
  <si>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</si>
  <si>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</si>
  <si>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</si>
  <si>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</si>
  <si>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</si>
  <si>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</si>
  <si>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</si>
  <si>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</si>
  <si>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</si>
  <si>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</si>
  <si>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</si>
  <si>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</si>
  <si>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</si>
  <si>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</si>
  <si>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</si>
  <si>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</si>
  <si>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</si>
  <si>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</si>
  <si>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</si>
  <si>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</si>
  <si>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</si>
  <si>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</si>
  <si>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</si>
  <si>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</si>
  <si>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</si>
  <si>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</si>
  <si>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</si>
  <si>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</si>
  <si>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</si>
  <si>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</si>
  <si>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</si>
  <si>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</si>
  <si>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</si>
  <si>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</si>
  <si>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</si>
  <si>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</si>
  <si>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</si>
  <si>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</si>
  <si>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</si>
  <si>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</si>
  <si>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</si>
  <si>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</si>
  <si>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</si>
  <si>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</si>
  <si>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</si>
  <si>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</si>
  <si>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</si>
  <si>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</si>
  <si>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</si>
  <si>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</si>
  <si>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</si>
  <si>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</si>
  <si>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</si>
  <si>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</si>
  <si>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</si>
  <si>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</si>
  <si>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</si>
  <si>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</si>
  <si>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</si>
  <si>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</si>
  <si>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</si>
  <si>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</si>
  <si>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</si>
  <si>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</si>
  <si>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</si>
  <si>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</si>
  <si>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</si>
  <si>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</si>
  <si>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</si>
  <si>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</si>
  <si>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</si>
  <si>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</si>
  <si>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</si>
  <si>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</si>
  <si>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</si>
  <si>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</si>
  <si>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</si>
  <si>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</si>
  <si>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</si>
  <si>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</si>
  <si>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</si>
  <si>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</si>
  <si>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</si>
  <si>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</si>
  <si>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</si>
  <si>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</si>
  <si>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</si>
  <si>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</si>
  <si>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</si>
  <si>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</si>
  <si>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</si>
  <si>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</si>
  <si>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</si>
  <si>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</si>
  <si>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</si>
  <si>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</si>
  <si>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</si>
  <si>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</si>
  <si>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</si>
  <si>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</si>
  <si>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</si>
  <si>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</si>
  <si>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</si>
  <si>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</si>
  <si>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</si>
  <si>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</si>
  <si>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</si>
  <si>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</si>
  <si>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</si>
  <si>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</si>
  <si>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</si>
  <si>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</si>
  <si>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</si>
  <si>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</si>
  <si>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</si>
  <si>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</si>
  <si>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</si>
  <si>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</si>
  <si>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</si>
  <si>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</si>
  <si>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</si>
  <si>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</si>
  <si>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</si>
  <si>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</si>
  <si>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</si>
  <si>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</si>
  <si>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</si>
  <si>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</si>
  <si>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</si>
  <si>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</si>
  <si>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</si>
  <si>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</si>
  <si>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</si>
  <si>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</si>
  <si>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</si>
  <si>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</si>
  <si>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</si>
  <si>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</si>
  <si>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</si>
  <si>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</si>
  <si>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</si>
  <si>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</si>
  <si>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</si>
  <si>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</si>
  <si>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</si>
  <si>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</si>
  <si>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</si>
  <si>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</si>
  <si>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</si>
  <si>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</si>
  <si>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</si>
  <si>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</si>
  <si>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</si>
  <si>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</si>
  <si>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</si>
  <si>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</si>
  <si>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</si>
  <si>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</si>
  <si>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</si>
  <si>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</si>
  <si>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</si>
  <si>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</si>
  <si>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</si>
  <si>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</si>
  <si>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</si>
  <si>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</si>
  <si>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</si>
  <si>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</si>
  <si>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</si>
  <si>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</si>
  <si>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</si>
  <si>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</si>
  <si>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</si>
  <si>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</si>
  <si>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</si>
  <si>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</si>
  <si>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</si>
  <si>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</si>
  <si>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</si>
  <si>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</si>
  <si>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</si>
  <si>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</si>
  <si>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</si>
  <si>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</si>
  <si>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</si>
  <si>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</si>
  <si>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</si>
  <si>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</si>
  <si>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</si>
  <si>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</si>
  <si>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</si>
  <si>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</si>
  <si>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</si>
  <si>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</si>
  <si>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</si>
  <si>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</si>
  <si>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</si>
  <si>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</si>
  <si>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</si>
  <si>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</si>
  <si>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</si>
  <si>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</si>
  <si>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</si>
  <si>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</si>
  <si>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</si>
  <si>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</si>
  <si>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</si>
  <si>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</si>
  <si>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</si>
  <si>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</si>
  <si>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</si>
  <si>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</si>
  <si>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</si>
  <si>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</si>
  <si>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</si>
  <si>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</si>
  <si>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</si>
  <si>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</si>
  <si>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</si>
  <si>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</si>
  <si>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</si>
  <si>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</si>
  <si>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</si>
  <si>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</si>
  <si>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</si>
  <si>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</si>
  <si>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</si>
  <si>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</si>
  <si>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</si>
  <si>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</si>
  <si>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</si>
  <si>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</si>
  <si>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</si>
  <si>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</si>
  <si>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</si>
  <si>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</si>
  <si>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</si>
  <si>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</si>
  <si>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</si>
  <si>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</si>
  <si>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</si>
  <si>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</si>
  <si>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</si>
  <si>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</si>
  <si>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</si>
  <si>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</si>
  <si>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</si>
  <si>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</si>
  <si>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</si>
  <si>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</si>
  <si>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</si>
  <si>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</si>
  <si>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</si>
  <si>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</si>
  <si>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</si>
  <si>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</si>
  <si>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</si>
  <si>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</si>
  <si>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</si>
  <si>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</si>
  <si>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</si>
  <si>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</si>
  <si>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</si>
  <si>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</si>
  <si>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</si>
  <si>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</si>
  <si>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</si>
  <si>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</si>
  <si>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</si>
  <si>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</si>
  <si>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</si>
  <si>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</si>
  <si>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</si>
  <si>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</si>
  <si>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</si>
  <si>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</si>
  <si>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</si>
  <si>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</si>
  <si>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</si>
  <si>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</si>
  <si>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</si>
  <si>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</si>
  <si>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</si>
  <si>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</si>
  <si>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</si>
  <si>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</si>
  <si>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</si>
  <si>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</si>
  <si>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</si>
  <si>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</si>
  <si>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</si>
  <si>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</si>
  <si>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</si>
  <si>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</si>
  <si>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</si>
  <si>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</si>
  <si>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</si>
  <si>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</si>
  <si>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</si>
  <si>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</si>
  <si>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</si>
  <si>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</si>
  <si>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</si>
  <si>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</si>
  <si>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</si>
  <si>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</si>
  <si>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</si>
  <si>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</si>
  <si>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</si>
  <si>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</si>
  <si>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</si>
  <si>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</si>
  <si>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</si>
  <si>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</si>
  <si>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</si>
  <si>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</si>
  <si>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</si>
  <si>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</si>
  <si>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</si>
  <si>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</si>
  <si>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</si>
  <si>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</si>
  <si>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</si>
  <si>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</si>
  <si>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</si>
  <si>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</si>
  <si>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</si>
  <si>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</si>
  <si>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</si>
  <si>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</si>
  <si>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</si>
  <si>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</si>
  <si>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</si>
  <si>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</si>
  <si>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</si>
  <si>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</si>
  <si>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</si>
  <si>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</si>
  <si>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</si>
  <si>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</si>
  <si>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</si>
  <si>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</si>
  <si>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</si>
  <si>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</si>
  <si>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</si>
  <si>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</si>
  <si>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</si>
  <si>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</si>
  <si>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</si>
  <si>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</si>
  <si>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</si>
  <si>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</si>
  <si>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</si>
  <si>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</si>
  <si>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</si>
  <si>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</si>
  <si>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</si>
  <si>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</si>
  <si>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</si>
  <si>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</si>
  <si>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</si>
  <si>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</si>
  <si>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</si>
  <si>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</si>
  <si>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</si>
  <si>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</si>
  <si>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</si>
  <si>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</si>
  <si>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</si>
  <si>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</si>
  <si>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</si>
  <si>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</si>
  <si>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</si>
  <si>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</si>
  <si>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</si>
  <si>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</si>
  <si>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</si>
  <si>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</si>
  <si>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</si>
  <si>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</si>
  <si>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</si>
  <si>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</si>
  <si>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</si>
  <si>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</si>
  <si>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</si>
  <si>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</si>
  <si>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</si>
  <si>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</si>
  <si>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</si>
  <si>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</si>
  <si>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</si>
  <si>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</si>
  <si>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</si>
  <si>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</si>
  <si>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</si>
  <si>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</si>
  <si>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</si>
  <si>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</si>
  <si>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</si>
  <si>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</si>
  <si>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</si>
  <si>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</si>
  <si>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</si>
  <si>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</si>
  <si>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</si>
  <si>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</si>
  <si>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</si>
  <si>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</si>
  <si>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</si>
  <si>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</si>
  <si>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</si>
  <si>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</si>
  <si>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</si>
  <si>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</si>
  <si>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</si>
  <si>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</si>
  <si>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</si>
  <si>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</si>
  <si>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</si>
  <si>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</si>
  <si>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</si>
  <si>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</si>
  <si>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</si>
  <si>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</si>
  <si>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</si>
  <si>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</si>
  <si>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</si>
  <si>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</si>
  <si>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</si>
  <si>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</si>
  <si>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</si>
  <si>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</si>
  <si>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</si>
  <si>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</si>
  <si>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</si>
  <si>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</si>
  <si>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</si>
  <si>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</si>
  <si>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</si>
  <si>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</si>
  <si>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</si>
  <si>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</si>
  <si>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</si>
  <si>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</si>
  <si>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</si>
  <si>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</si>
  <si>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</si>
  <si>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</si>
  <si>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</si>
  <si>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</si>
  <si>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</si>
  <si>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</si>
  <si>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</si>
  <si>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</si>
  <si>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</si>
  <si>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</si>
  <si>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</si>
  <si>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</si>
  <si>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</si>
  <si>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</si>
  <si>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</si>
  <si>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</si>
  <si>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</si>
  <si>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</si>
  <si>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</si>
  <si>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</si>
  <si>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</si>
  <si>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</si>
  <si>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</si>
  <si>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</si>
  <si>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</si>
  <si>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</si>
  <si>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</si>
  <si>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</si>
  <si>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</si>
  <si>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</si>
  <si>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</si>
  <si>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</si>
  <si>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</si>
  <si>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</si>
  <si>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</si>
  <si>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</si>
  <si>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</si>
  <si>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</si>
  <si>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</si>
  <si>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</si>
  <si>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</si>
  <si>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</si>
  <si>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</si>
  <si>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</si>
  <si>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</si>
  <si>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</si>
  <si>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</si>
  <si>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</si>
  <si>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</si>
  <si>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</si>
  <si>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</si>
  <si>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</si>
  <si>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</si>
  <si>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</si>
  <si>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</si>
  <si>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</si>
  <si>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</si>
  <si>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</si>
  <si>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</si>
  <si>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</si>
  <si>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</si>
  <si>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</si>
  <si>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</si>
  <si>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</si>
  <si>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</si>
  <si>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</si>
  <si>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</si>
  <si>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</si>
  <si>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</si>
  <si>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</si>
  <si>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</si>
  <si>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</si>
  <si>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</si>
  <si>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</si>
  <si>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</si>
  <si>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</si>
  <si>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</si>
  <si>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</si>
  <si>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</si>
  <si>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</si>
  <si>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</si>
  <si>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</si>
  <si>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</si>
  <si>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</si>
  <si>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</si>
  <si>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</si>
  <si>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</si>
  <si>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</si>
  <si>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</si>
  <si>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</si>
  <si>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</si>
  <si>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</si>
  <si>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</si>
  <si>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</si>
  <si>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</si>
  <si>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</si>
  <si>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</si>
  <si>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</si>
  <si>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</si>
  <si>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</si>
  <si>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</si>
  <si>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</si>
  <si>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</si>
  <si>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</si>
  <si>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</si>
  <si>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</si>
  <si>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</si>
  <si>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</si>
  <si>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</si>
  <si>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</si>
  <si>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</si>
  <si>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</si>
  <si>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</si>
  <si>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</si>
  <si>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</si>
  <si>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</si>
  <si>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</si>
  <si>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</si>
  <si>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</si>
  <si>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</si>
  <si>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</si>
  <si>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</si>
  <si>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</si>
  <si>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</si>
  <si>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</si>
  <si>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</si>
  <si>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</si>
  <si>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</si>
  <si>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</si>
  <si>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</si>
  <si>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</si>
  <si>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</si>
  <si>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</si>
  <si>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</si>
  <si>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</si>
  <si>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</si>
  <si>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</si>
  <si>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</si>
  <si>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</si>
  <si>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</si>
  <si>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</si>
  <si>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</si>
  <si>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</si>
  <si>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</si>
  <si>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</si>
  <si>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</si>
  <si>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</si>
  <si>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</si>
  <si>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</si>
  <si>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</si>
  <si>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</si>
  <si>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</si>
  <si>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</si>
  <si>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</si>
  <si>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</si>
  <si>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</si>
  <si>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</si>
  <si>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</si>
  <si>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</si>
  <si>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</si>
  <si>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</si>
  <si>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</si>
  <si>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</si>
  <si>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</si>
  <si>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</si>
  <si>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</si>
  <si>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</si>
  <si>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</si>
  <si>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</si>
  <si>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</si>
  <si>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</si>
  <si>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</si>
  <si>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</si>
  <si>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</si>
  <si>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</si>
  <si>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</si>
  <si>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</si>
  <si>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</si>
  <si>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</si>
  <si>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</si>
  <si>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</si>
  <si>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</si>
  <si>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</si>
  <si>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</si>
  <si>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</si>
  <si>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</si>
  <si>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</si>
  <si>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</si>
  <si>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</si>
  <si>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</si>
  <si>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</si>
  <si>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</si>
  <si>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</si>
  <si>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</si>
  <si>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</si>
  <si>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</si>
  <si>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</si>
  <si>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</si>
  <si>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</si>
  <si>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</si>
  <si>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</si>
  <si>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</si>
  <si>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</si>
  <si>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</si>
  <si>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</si>
  <si>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</si>
  <si>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</si>
  <si>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</si>
  <si>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</si>
  <si>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</si>
  <si>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</si>
  <si>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</si>
  <si>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</si>
  <si>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</si>
  <si>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</si>
  <si>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</si>
  <si>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</si>
  <si>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</si>
  <si>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</si>
  <si>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</si>
  <si>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</si>
  <si>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</si>
  <si>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</si>
  <si>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</si>
  <si>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</si>
  <si>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</si>
  <si>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</si>
  <si>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</si>
  <si>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</si>
  <si>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</si>
  <si>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</si>
  <si>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</si>
  <si>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</si>
  <si>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</si>
  <si>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</si>
  <si>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</si>
  <si>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</si>
  <si>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</si>
  <si>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</si>
  <si>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</si>
  <si>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</si>
  <si>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</si>
  <si>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</si>
  <si>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</si>
  <si>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</si>
  <si>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</si>
  <si>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</si>
  <si>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</si>
  <si>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</si>
  <si>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</si>
  <si>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</si>
  <si>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</si>
  <si>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</si>
  <si>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</si>
  <si>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</si>
  <si>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</si>
  <si>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</si>
  <si>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</si>
  <si>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</si>
  <si>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</si>
  <si>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</si>
  <si>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</si>
  <si>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</si>
  <si>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</si>
  <si>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</si>
  <si>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</si>
  <si>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</si>
  <si>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</si>
  <si>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</si>
  <si>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</si>
  <si>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</si>
  <si>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</si>
  <si>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</si>
  <si>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</si>
  <si>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</si>
  <si>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</si>
  <si>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</si>
  <si>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</si>
  <si>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</si>
  <si>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</si>
  <si>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</si>
  <si>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</si>
  <si>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</si>
  <si>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</si>
  <si>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</si>
  <si>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</si>
  <si>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</si>
  <si>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</si>
  <si>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</si>
  <si>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</si>
  <si>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</si>
  <si>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</si>
  <si>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</si>
  <si>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</si>
  <si>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</si>
  <si>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</si>
  <si>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</si>
  <si>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</si>
  <si>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</si>
  <si>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</si>
  <si>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</si>
  <si>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</si>
  <si>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</si>
  <si>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</si>
  <si>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</si>
  <si>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</si>
  <si>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</si>
  <si>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</si>
  <si>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</si>
  <si>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</si>
  <si>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</si>
  <si>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</si>
  <si>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</si>
  <si>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</si>
  <si>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</si>
  <si>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</si>
  <si>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</si>
  <si>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</si>
  <si>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</si>
  <si>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</si>
  <si>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</si>
  <si>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</si>
  <si>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</si>
  <si>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</si>
  <si>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</si>
  <si>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</si>
  <si>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</si>
  <si>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</si>
  <si>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</si>
  <si>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</si>
  <si>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</si>
  <si>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</si>
  <si>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</si>
  <si>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</si>
  <si>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</si>
  <si>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</si>
  <si>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</si>
  <si>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</si>
  <si>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</si>
  <si>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</si>
  <si>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</si>
  <si>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</si>
  <si>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</si>
  <si>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</si>
  <si>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</si>
  <si>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</si>
  <si>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</si>
  <si>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</si>
  <si>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</si>
  <si>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</si>
  <si>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</si>
  <si>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</si>
  <si>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</si>
  <si>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</si>
  <si>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</si>
  <si>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</si>
  <si>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</si>
  <si>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</si>
  <si>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</si>
  <si>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</si>
  <si>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</si>
  <si>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</si>
  <si>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</si>
  <si>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</si>
  <si>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</si>
  <si>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</si>
  <si>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</si>
  <si>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</si>
  <si>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</si>
  <si>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</si>
  <si>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</si>
  <si>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</si>
  <si>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</si>
  <si>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</si>
  <si>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</si>
  <si>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</si>
  <si>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</si>
  <si>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</si>
  <si>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</si>
  <si>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</si>
  <si>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</si>
  <si>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</si>
  <si>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</si>
  <si>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</si>
  <si>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</si>
  <si>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</si>
  <si>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</si>
  <si>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</si>
  <si>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</si>
  <si>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</si>
  <si>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</si>
  <si>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</si>
  <si>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</si>
  <si>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</si>
  <si>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</si>
  <si>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</si>
  <si>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</si>
  <si>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</si>
  <si>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</si>
  <si>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</si>
  <si>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</si>
  <si>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</si>
  <si>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</si>
  <si>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</si>
  <si>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</si>
  <si>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</si>
  <si>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</si>
  <si>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</si>
  <si>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</si>
  <si>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</si>
  <si>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</si>
  <si>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</si>
  <si>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</si>
  <si>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</si>
  <si>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</si>
  <si>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</si>
  <si>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</si>
  <si>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</si>
  <si>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</si>
  <si>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</si>
  <si>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</si>
  <si>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</si>
  <si>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</si>
  <si>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</si>
  <si>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</si>
  <si>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</si>
  <si>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</si>
  <si>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</si>
  <si>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</si>
  <si>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</si>
  <si>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</si>
  <si>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</si>
  <si>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</si>
  <si>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</si>
  <si>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</si>
  <si>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</si>
  <si>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</si>
  <si>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</si>
  <si>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</si>
  <si>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</si>
  <si>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</si>
  <si>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</si>
  <si>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</si>
  <si>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</si>
  <si>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</si>
  <si>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</si>
  <si>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</si>
  <si>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</si>
  <si>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</si>
  <si>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</si>
  <si>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</si>
  <si>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</si>
  <si>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</si>
  <si>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</si>
  <si>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</si>
  <si>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</si>
  <si>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</si>
  <si>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</si>
  <si>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</si>
  <si>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</si>
  <si>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</si>
  <si>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</si>
  <si>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</si>
  <si>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</si>
  <si>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</si>
  <si>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</si>
  <si>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</si>
  <si>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</si>
  <si>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</si>
  <si>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</si>
  <si>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</si>
  <si>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</si>
  <si>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</si>
  <si>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</si>
  <si>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</si>
  <si>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</si>
  <si>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</si>
  <si>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</si>
  <si>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</si>
  <si>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</si>
  <si>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</si>
  <si>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</si>
  <si>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</si>
  <si>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</si>
  <si>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</si>
  <si>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</si>
  <si>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</si>
  <si>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</si>
  <si>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</si>
  <si>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</si>
  <si>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</si>
  <si>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</si>
  <si>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</si>
  <si>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</si>
  <si>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</si>
  <si>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</si>
  <si>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</si>
  <si>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</si>
  <si>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</si>
  <si>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</si>
  <si>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</si>
  <si>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</si>
  <si>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</si>
  <si>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</si>
  <si>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</si>
  <si>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</si>
  <si>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</si>
  <si>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</si>
  <si>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</si>
  <si>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</si>
  <si>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</si>
  <si>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</si>
  <si>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</si>
  <si>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</si>
  <si>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</si>
  <si>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</si>
  <si>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</si>
  <si>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</si>
  <si>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</si>
  <si>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</si>
  <si>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</si>
  <si>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</si>
  <si>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</si>
  <si>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</si>
  <si>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</si>
  <si>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</si>
  <si>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</si>
  <si>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</si>
  <si>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</si>
  <si>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</si>
  <si>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</si>
  <si>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</si>
  <si>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</si>
  <si>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</si>
  <si>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</si>
  <si>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</si>
  <si>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</si>
  <si>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</si>
  <si>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</si>
  <si>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</si>
  <si>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</si>
  <si>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</si>
  <si>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</si>
  <si>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</si>
  <si>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</si>
  <si>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</si>
  <si>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</si>
  <si>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</si>
  <si>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</si>
  <si>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</si>
  <si>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</si>
  <si>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</si>
  <si>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</si>
  <si>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</si>
  <si>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</si>
  <si>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</si>
  <si>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</si>
  <si>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</si>
  <si>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</si>
  <si>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</si>
  <si>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</si>
  <si>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</si>
  <si>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</si>
  <si>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</si>
  <si>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</si>
  <si>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</si>
  <si>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</si>
  <si>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</si>
  <si>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</si>
  <si>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</si>
  <si>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</si>
  <si>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</si>
  <si>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</si>
  <si>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</si>
  <si>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</si>
  <si>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</si>
  <si>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</si>
  <si>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</si>
  <si>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</si>
  <si>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</si>
  <si>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</si>
  <si>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</si>
  <si>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</si>
  <si>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</si>
  <si>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</si>
  <si>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</si>
  <si>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</si>
  <si>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</si>
  <si>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</si>
  <si>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</si>
  <si>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</si>
  <si>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</si>
  <si>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</si>
  <si>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</si>
  <si>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</si>
  <si>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</si>
  <si>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</si>
  <si>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</si>
  <si>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</si>
  <si>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</si>
  <si>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</si>
  <si>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</si>
  <si>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</si>
  <si>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</si>
  <si>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</si>
  <si>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</si>
  <si>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</si>
  <si>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</si>
  <si>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</si>
  <si>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</si>
  <si>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</si>
  <si>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</si>
  <si>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</si>
  <si>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</si>
  <si>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</si>
  <si>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</si>
  <si>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</si>
  <si>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</si>
  <si>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</si>
  <si>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</si>
  <si>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</si>
  <si>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</si>
  <si>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</si>
  <si>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</si>
  <si>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</si>
  <si>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</si>
  <si>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</si>
  <si>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</si>
  <si>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</si>
  <si>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</si>
  <si>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</si>
  <si>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</si>
  <si>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</si>
  <si>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</si>
  <si>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</si>
  <si>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</si>
  <si>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</si>
  <si>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</si>
  <si>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</si>
  <si>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</si>
  <si>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</si>
  <si>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</si>
  <si>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</si>
  <si>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</si>
  <si>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</si>
  <si>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</si>
  <si>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</si>
  <si>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</si>
  <si>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</si>
  <si>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</si>
  <si>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</si>
  <si>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</si>
  <si>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</si>
  <si>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</si>
  <si>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</si>
  <si>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</si>
  <si>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</si>
  <si>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</si>
  <si>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</si>
  <si>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</si>
  <si>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</si>
  <si>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</si>
  <si>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</si>
  <si>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</si>
  <si>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</si>
  <si>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</si>
  <si>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</si>
  <si>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</si>
  <si>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</si>
  <si>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</si>
  <si>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</si>
  <si>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</si>
  <si>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</si>
  <si>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</si>
  <si>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</si>
  <si>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</si>
  <si>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</si>
  <si>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</si>
  <si>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</si>
  <si>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</si>
  <si>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</si>
  <si>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</si>
  <si>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</si>
  <si>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</si>
  <si>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</si>
  <si>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</si>
  <si>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</si>
  <si>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</si>
  <si>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</si>
  <si>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</si>
  <si>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</si>
  <si>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</si>
  <si>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</si>
  <si>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</si>
  <si>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</si>
  <si>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</si>
  <si>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</si>
  <si>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</si>
  <si>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</si>
  <si>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</si>
  <si>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</si>
  <si>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</si>
  <si>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</si>
  <si>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</si>
  <si>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</si>
  <si>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</si>
  <si>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</si>
  <si>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</si>
  <si>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</si>
  <si>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</si>
  <si>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</si>
  <si>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</si>
  <si>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</si>
  <si>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</si>
  <si>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</si>
  <si>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</si>
  <si>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</si>
  <si>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</si>
  <si>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</si>
  <si>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</si>
  <si>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</si>
  <si>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</si>
  <si>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</si>
  <si>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</si>
  <si>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</si>
  <si>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</si>
  <si>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</si>
  <si>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</si>
  <si>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</si>
  <si>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</si>
  <si>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</si>
  <si>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</si>
  <si>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</si>
  <si>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</si>
  <si>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</si>
  <si>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</si>
  <si>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</si>
  <si>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</si>
  <si>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</si>
  <si>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</si>
  <si>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</si>
  <si>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</si>
  <si>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</si>
  <si>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</si>
  <si>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</si>
  <si>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</si>
  <si>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</si>
  <si>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</si>
  <si>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</si>
  <si>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</si>
  <si>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</si>
  <si>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</si>
  <si>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</si>
  <si>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</si>
  <si>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</si>
  <si>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</si>
  <si>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</si>
  <si>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</si>
  <si>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</si>
  <si>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</si>
  <si>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</si>
  <si>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</si>
  <si>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</si>
  <si>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</si>
  <si>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</si>
  <si>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</si>
  <si>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</si>
  <si>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</si>
  <si>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</si>
  <si>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</si>
  <si>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</si>
  <si>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</si>
  <si>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</si>
  <si>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</si>
  <si>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</si>
  <si>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</si>
  <si>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</si>
  <si>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</si>
  <si>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</si>
  <si>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</si>
  <si>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</si>
  <si>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</si>
  <si>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</si>
  <si>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</si>
  <si>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</si>
  <si>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</si>
  <si>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</si>
  <si>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</si>
  <si>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</si>
  <si>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</si>
  <si>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</si>
  <si>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</si>
  <si>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</si>
  <si>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</si>
  <si>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</si>
  <si>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</si>
  <si>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</si>
  <si>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</si>
  <si>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</si>
  <si>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</si>
  <si>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</si>
  <si>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</si>
  <si>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</si>
  <si>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</si>
  <si>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</si>
  <si>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</si>
  <si>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</si>
  <si>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</si>
  <si>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</si>
  <si>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</si>
  <si>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</si>
  <si>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</si>
  <si>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</si>
  <si>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</si>
  <si>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</si>
  <si>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</si>
  <si>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</si>
  <si>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</si>
  <si>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</si>
  <si>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</si>
  <si>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</si>
  <si>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</si>
  <si>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</si>
  <si>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</si>
  <si>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</si>
  <si>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</si>
  <si>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</si>
  <si>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</si>
  <si>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</si>
  <si>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</si>
  <si>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</si>
  <si>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</si>
  <si>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</si>
  <si>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</si>
  <si>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</si>
  <si>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</si>
  <si>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</si>
  <si>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</si>
  <si>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</si>
  <si>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</si>
  <si>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</si>
  <si>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</si>
  <si>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</si>
  <si>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</si>
  <si>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</si>
  <si>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</si>
  <si>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</si>
  <si>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</si>
  <si>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</si>
  <si>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</si>
  <si>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</si>
  <si>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</si>
  <si>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</si>
  <si>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</si>
  <si>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</si>
  <si>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</si>
  <si>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</si>
  <si>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</si>
  <si>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</si>
  <si>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</si>
  <si>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</si>
  <si>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</si>
  <si>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</si>
  <si>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</si>
  <si>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</si>
  <si>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</si>
  <si>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</si>
  <si>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</si>
  <si>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</si>
  <si>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</si>
  <si>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</si>
  <si>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</si>
  <si>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</si>
  <si>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</si>
  <si>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</si>
  <si>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</si>
  <si>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</si>
  <si>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</si>
  <si>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</si>
  <si>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</si>
  <si>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</si>
  <si>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</si>
  <si>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</si>
  <si>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</si>
  <si>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</si>
  <si>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</si>
  <si>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</si>
  <si>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</si>
  <si>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</si>
  <si>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</si>
  <si>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</si>
  <si>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</si>
  <si>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</si>
  <si>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</si>
  <si>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</si>
  <si>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</si>
  <si>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</si>
  <si>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</si>
  <si>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</si>
  <si>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</si>
  <si>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</si>
  <si>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</si>
  <si>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</si>
  <si>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</si>
  <si>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</si>
  <si>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</si>
  <si>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</si>
  <si>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</si>
  <si>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</si>
  <si>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</si>
  <si>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</si>
  <si>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</si>
  <si>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</si>
  <si>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</si>
  <si>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</si>
  <si>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</si>
  <si>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</si>
  <si>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</si>
  <si>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</si>
  <si>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</si>
  <si>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</si>
  <si>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</si>
  <si>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</si>
  <si>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</si>
  <si>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</si>
  <si>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</si>
  <si>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</si>
  <si>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</si>
  <si>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</si>
  <si>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</si>
  <si>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</si>
  <si>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</si>
  <si>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</si>
  <si>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</si>
  <si>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</si>
  <si>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</si>
  <si>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</si>
  <si>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</si>
  <si>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</si>
  <si>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</si>
  <si>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</si>
  <si>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</si>
  <si>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</si>
  <si>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</si>
  <si>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</si>
  <si>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</si>
  <si>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</si>
  <si>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</si>
  <si>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</si>
  <si>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</si>
  <si>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</si>
  <si>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</si>
  <si>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</si>
  <si>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</si>
  <si>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</si>
  <si>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</si>
  <si>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</si>
  <si>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</si>
  <si>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</si>
  <si>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</si>
  <si>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</si>
  <si>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</si>
  <si>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</si>
  <si>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</si>
  <si>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</si>
  <si>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</si>
  <si>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</si>
  <si>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</si>
  <si>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</si>
  <si>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</si>
  <si>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</si>
  <si>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</si>
  <si>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</si>
  <si>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</si>
  <si>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</si>
  <si>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</si>
  <si>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</si>
  <si>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</si>
  <si>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</si>
  <si>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</si>
  <si>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</si>
  <si>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</si>
  <si>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</si>
  <si>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</si>
  <si>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</si>
  <si>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</si>
  <si>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</si>
  <si>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</si>
  <si>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</si>
  <si>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</si>
  <si>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</si>
  <si>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</si>
  <si>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</si>
  <si>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</si>
  <si>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</si>
  <si>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</si>
  <si>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</si>
  <si>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</si>
  <si>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</si>
  <si>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</si>
  <si>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</si>
  <si>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</si>
  <si>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</si>
  <si>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</si>
  <si>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</si>
  <si>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</si>
  <si>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</si>
  <si>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</si>
  <si>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</si>
  <si>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</si>
  <si>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</si>
  <si>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</si>
  <si>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</si>
  <si>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</si>
  <si>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</si>
  <si>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</si>
  <si>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</si>
  <si>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</si>
  <si>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</si>
  <si>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</si>
  <si>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</si>
  <si>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</si>
  <si>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</si>
  <si>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</si>
  <si>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</si>
  <si>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</si>
  <si>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</si>
  <si>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</si>
  <si>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</si>
  <si>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</si>
  <si>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</si>
  <si>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</si>
  <si>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</si>
  <si>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</si>
  <si>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</si>
  <si>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</si>
  <si>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</si>
  <si>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</si>
  <si>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</si>
  <si>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</si>
  <si>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</si>
  <si>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</si>
  <si>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</si>
  <si>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</si>
  <si>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</si>
  <si>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</si>
  <si>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</si>
  <si>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</si>
  <si>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</si>
  <si>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</si>
  <si>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</si>
  <si>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</si>
  <si>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</si>
  <si>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</si>
  <si>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</si>
  <si>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</si>
  <si>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</si>
  <si>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</si>
  <si>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</si>
  <si>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</si>
  <si>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</si>
  <si>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</si>
  <si>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</si>
  <si>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</si>
  <si>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</si>
  <si>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</si>
  <si>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</si>
  <si>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</si>
  <si>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</si>
  <si>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</si>
  <si>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</si>
  <si>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</si>
  <si>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</si>
  <si>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</si>
  <si>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</si>
  <si>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</si>
  <si>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</si>
  <si>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</si>
  <si>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</si>
  <si>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</si>
  <si>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</si>
  <si>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</si>
  <si>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</si>
  <si>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</si>
  <si>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</si>
  <si>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</si>
  <si>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</si>
  <si>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</si>
  <si>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</si>
  <si>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</si>
  <si>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</si>
  <si>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</si>
  <si>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</si>
  <si>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</si>
  <si>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</si>
  <si>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</si>
  <si>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</si>
  <si>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</si>
  <si>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</si>
  <si>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</si>
  <si>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</si>
  <si>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</si>
  <si>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</si>
  <si>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</si>
  <si>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</si>
  <si>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</si>
  <si>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</si>
  <si>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</si>
  <si>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</si>
  <si>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</si>
  <si>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</si>
  <si>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</si>
  <si>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</si>
  <si>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</si>
  <si>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</si>
  <si>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</si>
  <si>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</si>
  <si>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</si>
  <si>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</si>
  <si>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</si>
  <si>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</si>
  <si>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</si>
  <si>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</si>
  <si>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</si>
  <si>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</si>
  <si>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</si>
  <si>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</si>
  <si>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</si>
  <si>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</si>
  <si>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</si>
  <si>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</si>
  <si>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</si>
  <si>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</si>
  <si>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</si>
  <si>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</si>
  <si>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</si>
  <si>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</si>
  <si>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</si>
  <si>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</si>
  <si>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</si>
  <si>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</si>
  <si>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</si>
  <si>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</si>
  <si>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</si>
  <si>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</si>
  <si>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</si>
  <si>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</si>
  <si>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</si>
  <si>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</si>
  <si>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</si>
  <si>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</si>
  <si>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</si>
  <si>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</si>
  <si>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</si>
  <si>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</si>
  <si>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</si>
  <si>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</si>
  <si>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</si>
  <si>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</si>
  <si>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</si>
  <si>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</si>
  <si>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</si>
  <si>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</si>
  <si>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</si>
  <si>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</si>
  <si>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</si>
  <si>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</si>
  <si>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</si>
  <si>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</si>
  <si>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</si>
  <si>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</si>
  <si>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</si>
  <si>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</si>
  <si>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</si>
  <si>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</si>
  <si>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</si>
  <si>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</si>
  <si>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</si>
  <si>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</si>
  <si>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</si>
  <si>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</si>
  <si>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</si>
  <si>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</si>
  <si>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</si>
  <si>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</si>
  <si>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</si>
  <si>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</si>
  <si>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</si>
  <si>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</si>
  <si>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</si>
  <si>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</si>
  <si>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</si>
  <si>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</si>
  <si>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</si>
  <si>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</si>
  <si>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</si>
  <si>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</si>
  <si>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</si>
  <si>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</si>
  <si>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</si>
  <si>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</si>
  <si>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</si>
  <si>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</si>
  <si>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</si>
  <si>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</si>
  <si>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</si>
  <si>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</si>
  <si>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</si>
  <si>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</si>
  <si>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</si>
  <si>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</si>
  <si>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</si>
  <si>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</si>
  <si>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</si>
  <si>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</si>
  <si>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</si>
  <si>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</si>
  <si>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</si>
  <si>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</si>
  <si>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</si>
  <si>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</si>
  <si>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</si>
  <si>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</si>
  <si>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</si>
  <si>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</si>
  <si>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</si>
  <si>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</si>
  <si>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</si>
  <si>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</si>
  <si>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</si>
  <si>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</si>
  <si>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</si>
  <si>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</si>
  <si>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</si>
  <si>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</si>
  <si>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</si>
  <si>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</si>
  <si>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</si>
  <si>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</si>
  <si>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</si>
  <si>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</si>
  <si>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</si>
  <si>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</si>
  <si>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</si>
  <si>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</si>
  <si>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</si>
  <si>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</si>
  <si>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</si>
  <si>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</si>
  <si>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</si>
  <si>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</si>
  <si>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</si>
  <si>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</si>
  <si>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</si>
  <si>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</si>
  <si>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</si>
  <si>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</si>
  <si>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</si>
  <si>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</si>
  <si>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</si>
  <si>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</si>
  <si>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</si>
  <si>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</si>
  <si>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</si>
  <si>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</si>
  <si>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</si>
  <si>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</si>
  <si>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</si>
  <si>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</si>
  <si>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</si>
  <si>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</si>
  <si>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</si>
  <si>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</si>
  <si>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</si>
  <si>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</si>
  <si>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</si>
  <si>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</si>
  <si>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</si>
  <si>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</si>
  <si>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</si>
  <si>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</si>
  <si>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</si>
  <si>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</si>
  <si>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</si>
  <si>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</si>
  <si>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</si>
  <si>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</si>
  <si>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</si>
  <si>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</si>
  <si>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</si>
  <si>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</si>
  <si>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</si>
  <si>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</si>
  <si>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</si>
  <si>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</si>
  <si>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</si>
  <si>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</si>
  <si>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</si>
  <si>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</si>
  <si>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</si>
  <si>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</si>
  <si>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</si>
  <si>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</si>
  <si>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</si>
  <si>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</si>
  <si>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</si>
  <si>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</si>
  <si>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</si>
  <si>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</si>
  <si>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</si>
  <si>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</si>
  <si>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</si>
  <si>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</si>
  <si>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</si>
  <si>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</si>
  <si>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</si>
  <si>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</si>
  <si>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</si>
  <si>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</si>
  <si>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</si>
  <si>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</si>
  <si>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</si>
  <si>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</si>
  <si>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</si>
  <si>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</si>
  <si>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</si>
  <si>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</si>
  <si>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</si>
  <si>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</si>
  <si>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</si>
  <si>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</si>
  <si>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</si>
  <si>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</si>
  <si>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</si>
  <si>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</si>
  <si>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</si>
  <si>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</si>
  <si>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</si>
  <si>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</si>
  <si>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</si>
  <si>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</si>
  <si>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</si>
  <si>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</si>
  <si>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</si>
  <si>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</si>
  <si>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</si>
  <si>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</si>
  <si>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</si>
  <si>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</si>
  <si>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</si>
  <si>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</si>
  <si>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</si>
  <si>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</si>
  <si>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</si>
  <si>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</si>
  <si>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</si>
  <si>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</si>
  <si>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</si>
  <si>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</si>
  <si>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</si>
  <si>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</si>
  <si>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</si>
  <si>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</si>
  <si>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</si>
  <si>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</si>
  <si>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</si>
  <si>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</si>
  <si>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</si>
  <si>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</si>
  <si>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</si>
  <si>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</si>
  <si>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</si>
  <si>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</si>
  <si>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</si>
  <si>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</si>
  <si>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</si>
  <si>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</si>
  <si>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</si>
  <si>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</si>
  <si>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</si>
  <si>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</si>
  <si>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</si>
  <si>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</si>
  <si>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</si>
  <si>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</si>
  <si>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</si>
  <si>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</si>
  <si>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</si>
  <si>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</si>
  <si>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</si>
  <si>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</si>
  <si>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</si>
  <si>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</si>
  <si>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</si>
  <si>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</si>
  <si>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</si>
  <si>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</si>
  <si>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</si>
  <si>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</si>
  <si>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</si>
  <si>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</si>
  <si>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</si>
  <si>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</si>
  <si>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</si>
  <si>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</si>
  <si>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</si>
  <si>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</si>
  <si>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</si>
  <si>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</si>
  <si>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</si>
  <si>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</si>
  <si>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</si>
  <si>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</si>
  <si>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</si>
  <si>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</si>
  <si>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</si>
  <si>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</si>
  <si>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</si>
  <si>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</si>
  <si>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</si>
  <si>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</si>
  <si>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</si>
  <si>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</si>
  <si>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</si>
  <si>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</si>
  <si>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</si>
  <si>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</si>
  <si>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</si>
  <si>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</si>
  <si>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</si>
  <si>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</si>
  <si>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</si>
  <si>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</si>
  <si>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</si>
  <si>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</si>
  <si>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</si>
  <si>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</si>
  <si>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</si>
  <si>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</si>
  <si>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</si>
  <si>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</si>
  <si>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</si>
  <si>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</si>
  <si>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</si>
  <si>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</si>
  <si>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</si>
  <si>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</si>
  <si>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</si>
  <si>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</si>
  <si>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</si>
  <si>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</si>
  <si>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</si>
  <si>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</si>
  <si>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</si>
  <si>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</si>
  <si>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</si>
  <si>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</si>
  <si>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</si>
  <si>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</si>
  <si>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</si>
  <si>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</si>
  <si>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</si>
  <si>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</si>
  <si>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</si>
  <si>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</si>
  <si>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</si>
  <si>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</si>
  <si>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</si>
  <si>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</si>
  <si>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</si>
  <si>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</si>
  <si>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</si>
  <si>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</si>
  <si>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</si>
  <si>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</si>
  <si>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</si>
  <si>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</si>
  <si>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</si>
  <si>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</si>
  <si>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</si>
  <si>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</si>
  <si>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</si>
  <si>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</si>
  <si>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</si>
  <si>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</si>
  <si>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</si>
  <si>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</si>
  <si>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</si>
  <si>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</si>
  <si>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</si>
  <si>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</si>
  <si>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</si>
  <si>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</si>
  <si>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</si>
  <si>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</si>
  <si>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</si>
  <si>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</si>
  <si>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</si>
  <si>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</si>
  <si>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</si>
  <si>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</si>
  <si>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</si>
  <si>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</si>
  <si>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</si>
  <si>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</si>
  <si>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</si>
  <si>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</si>
  <si>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</si>
  <si>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</si>
  <si>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</si>
  <si>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</si>
  <si>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</si>
  <si>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</si>
  <si>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</si>
  <si>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</si>
  <si>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</si>
  <si>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</si>
  <si>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</si>
  <si>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</si>
  <si>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</si>
  <si>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</si>
  <si>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</si>
  <si>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</si>
  <si>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</si>
  <si>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</si>
  <si>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</si>
  <si>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</si>
  <si>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</si>
  <si>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</si>
  <si>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</si>
  <si>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</si>
  <si>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</si>
  <si>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</si>
  <si>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</si>
  <si>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</si>
  <si>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</si>
  <si>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</si>
  <si>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</si>
  <si>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</si>
  <si>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</si>
  <si>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</si>
  <si>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</si>
  <si>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</si>
  <si>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</si>
  <si>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</si>
  <si>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</si>
  <si>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</si>
  <si>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</si>
  <si>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</si>
  <si>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</si>
  <si>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</si>
  <si>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</si>
  <si>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</si>
  <si>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</si>
  <si>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</si>
  <si>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</si>
  <si>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</si>
  <si>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</si>
  <si>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</si>
  <si>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</si>
  <si>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</si>
  <si>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</si>
  <si>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</si>
  <si>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</si>
  <si>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</si>
  <si>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</si>
  <si>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</si>
  <si>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</si>
  <si>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</si>
  <si>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</si>
  <si>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</si>
  <si>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</si>
  <si>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</si>
  <si>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</si>
  <si>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</si>
  <si>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</si>
  <si>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</si>
  <si>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</si>
  <si>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</si>
  <si>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</si>
  <si>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</si>
  <si>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</si>
  <si>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</si>
  <si>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</si>
  <si>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</si>
  <si>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</si>
  <si>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</si>
  <si>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</si>
  <si>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</si>
  <si>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</si>
  <si>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</si>
  <si>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</si>
  <si>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</si>
  <si>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</si>
  <si>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</si>
  <si>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</si>
  <si>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</si>
  <si>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</si>
  <si>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</si>
  <si>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</si>
  <si>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</si>
  <si>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</si>
  <si>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</si>
  <si>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</si>
  <si>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</si>
  <si>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</si>
  <si>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</si>
  <si>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</si>
  <si>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</si>
  <si>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</si>
  <si>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</si>
  <si>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</si>
  <si>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</si>
  <si>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</si>
  <si>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</si>
  <si>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</si>
  <si>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</si>
  <si>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</si>
  <si>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</si>
  <si>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</si>
  <si>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</si>
  <si>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</si>
  <si>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</si>
  <si>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</si>
  <si>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</si>
  <si>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</si>
  <si>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</si>
  <si>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</si>
  <si>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</si>
  <si>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</si>
  <si>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</si>
  <si>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</si>
  <si>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</si>
  <si>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</si>
  <si>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</si>
  <si>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</si>
  <si>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</si>
  <si>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</si>
  <si>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</si>
  <si>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</si>
  <si>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</si>
  <si>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</si>
  <si>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</si>
  <si>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</si>
  <si>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</si>
  <si>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</si>
  <si>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</si>
  <si>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</si>
  <si>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</si>
  <si>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</si>
  <si>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</si>
  <si>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</si>
  <si>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</si>
  <si>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</si>
  <si>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</si>
  <si>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</si>
  <si>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</si>
  <si>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</si>
  <si>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</si>
  <si>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</si>
  <si>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</si>
  <si>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</si>
  <si>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</si>
  <si>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</si>
  <si>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</si>
  <si>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</si>
  <si>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</si>
  <si>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</si>
  <si>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</si>
  <si>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</si>
  <si>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</si>
  <si>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</si>
  <si>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</si>
  <si>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</si>
  <si>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</si>
  <si>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</si>
  <si>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</si>
  <si>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</si>
  <si>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</si>
  <si>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</si>
  <si>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</si>
  <si>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</si>
  <si>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</si>
  <si>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</si>
  <si>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</si>
  <si>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</si>
  <si>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</si>
  <si>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</si>
  <si>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</si>
  <si>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</si>
  <si>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</si>
  <si>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</si>
  <si>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</si>
  <si>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</si>
  <si>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</si>
  <si>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</si>
  <si>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</si>
  <si>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</si>
  <si>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</si>
  <si>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</si>
  <si>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</si>
  <si>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</si>
  <si>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</si>
  <si>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</si>
  <si>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</si>
  <si>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</si>
  <si>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</si>
  <si>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</si>
  <si>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</si>
  <si>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</si>
  <si>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</si>
  <si>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</si>
  <si>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</si>
  <si>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</si>
  <si>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</si>
  <si>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</si>
  <si>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</si>
  <si>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</si>
  <si>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</si>
  <si>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</si>
  <si>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</si>
  <si>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</si>
  <si>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</si>
  <si>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</si>
  <si>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</si>
  <si>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</si>
  <si>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</si>
  <si>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</si>
  <si>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</si>
  <si>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</si>
  <si>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</si>
  <si>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</si>
  <si>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</si>
  <si>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</si>
  <si>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</si>
  <si>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</si>
  <si>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</si>
  <si>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</si>
  <si>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</si>
  <si>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</si>
  <si>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</si>
  <si>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</si>
  <si>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</si>
  <si>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</si>
  <si>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</si>
  <si>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</si>
  <si>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</si>
  <si>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</si>
  <si>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</si>
  <si>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</si>
  <si>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</si>
  <si>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</si>
  <si>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</si>
  <si>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</si>
  <si>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</si>
  <si>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</si>
  <si>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</si>
  <si>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</si>
  <si>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</si>
  <si>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</si>
  <si>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</si>
  <si>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</si>
  <si>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</si>
  <si>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</si>
  <si>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</si>
  <si>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</si>
  <si>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</si>
  <si>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</si>
  <si>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</si>
  <si>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</si>
  <si>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</si>
  <si>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</si>
  <si>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</si>
  <si>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</si>
  <si>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</si>
  <si>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</si>
  <si>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</si>
  <si>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</si>
  <si>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</si>
  <si>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</si>
  <si>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</si>
  <si>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</si>
  <si>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</si>
  <si>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</si>
  <si>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</si>
  <si>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</si>
  <si>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</si>
  <si>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</si>
  <si>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</si>
  <si>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</si>
  <si>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</si>
  <si>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</si>
  <si>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</si>
  <si>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</si>
  <si>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</si>
  <si>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</si>
  <si>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</si>
  <si>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</si>
  <si>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</si>
  <si>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</si>
  <si>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</si>
  <si>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</si>
  <si>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</si>
  <si>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</si>
  <si>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</si>
  <si>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</si>
  <si>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</si>
  <si>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</si>
  <si>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</si>
  <si>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</si>
  <si>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</si>
  <si>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</si>
  <si>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</si>
  <si>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</si>
  <si>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</si>
  <si>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</si>
  <si>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</si>
  <si>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</si>
  <si>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</si>
  <si>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</si>
  <si>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</si>
  <si>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</si>
  <si>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</si>
  <si>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</si>
  <si>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</si>
  <si>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</si>
  <si>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</si>
  <si>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</si>
  <si>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</si>
  <si>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</si>
  <si>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</si>
  <si>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</si>
  <si>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</si>
  <si>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</si>
  <si>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</si>
  <si>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</si>
  <si>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</si>
  <si>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</si>
  <si>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</si>
  <si>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</si>
  <si>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</si>
  <si>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</si>
  <si>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</si>
  <si>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</si>
  <si>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</si>
  <si>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</si>
  <si>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</si>
  <si>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</si>
  <si>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</si>
  <si>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</si>
  <si>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</si>
  <si>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</si>
  <si>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</si>
  <si>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</si>
  <si>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</si>
  <si>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</si>
  <si>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</si>
  <si>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</si>
  <si>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</si>
  <si>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</si>
  <si>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</si>
  <si>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</si>
  <si>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</si>
  <si>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</si>
  <si>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</si>
  <si>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</si>
  <si>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</si>
  <si>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</si>
  <si>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</si>
  <si>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</si>
  <si>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</si>
  <si>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</si>
  <si>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</si>
  <si>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</si>
  <si>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</si>
  <si>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</si>
  <si>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</si>
  <si>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</si>
  <si>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</si>
  <si>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</si>
  <si>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</si>
  <si>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</si>
  <si>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</si>
  <si>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</si>
  <si>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</si>
  <si>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</si>
  <si>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</si>
  <si>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</si>
  <si>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</si>
  <si>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</si>
  <si>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</si>
  <si>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</si>
  <si>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</si>
  <si>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</si>
  <si>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</si>
  <si>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</si>
  <si>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</si>
  <si>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</si>
  <si>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</si>
  <si>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</si>
  <si>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</si>
  <si>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</si>
  <si>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</si>
  <si>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</si>
  <si>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</si>
  <si>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</si>
  <si>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</si>
  <si>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</si>
  <si>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</si>
  <si>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</si>
  <si>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</si>
  <si>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</si>
  <si>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</si>
  <si>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</si>
  <si>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</si>
  <si>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</si>
  <si>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</si>
  <si>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</si>
  <si>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</si>
  <si>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</si>
  <si>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</si>
  <si>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</si>
  <si>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</si>
  <si>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</si>
  <si>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</si>
  <si>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</si>
  <si>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</si>
  <si>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</si>
  <si>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</si>
  <si>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</si>
  <si>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</si>
  <si>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</si>
  <si>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</si>
  <si>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</si>
  <si>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</si>
  <si>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</si>
  <si>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</si>
  <si>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</si>
  <si>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</si>
  <si>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</si>
  <si>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</si>
  <si>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</si>
  <si>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</si>
  <si>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</si>
  <si>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</si>
  <si>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</si>
  <si>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</si>
  <si>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</si>
  <si>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</si>
  <si>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</si>
  <si>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</si>
  <si>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</si>
  <si>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</si>
  <si>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</si>
  <si>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</si>
  <si>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</si>
  <si>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</si>
  <si>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</si>
  <si>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</si>
  <si>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</si>
  <si>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</si>
  <si>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</si>
  <si>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</si>
  <si>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</si>
  <si>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</si>
  <si>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</si>
  <si>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</si>
  <si>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</si>
  <si>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</si>
  <si>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</si>
  <si>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</si>
  <si>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</si>
  <si>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</si>
  <si>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</si>
  <si>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</si>
  <si>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</si>
  <si>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</si>
  <si>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</si>
  <si>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</si>
  <si>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</si>
  <si>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</si>
  <si>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</si>
  <si>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</si>
  <si>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</si>
  <si>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</si>
  <si>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</si>
  <si>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</si>
  <si>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</si>
  <si>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</si>
  <si>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</si>
  <si>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</si>
  <si>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</si>
  <si>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</si>
  <si>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</si>
  <si>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</si>
  <si>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</si>
  <si>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</si>
  <si>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</si>
  <si>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</si>
  <si>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</si>
  <si>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</si>
  <si>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</si>
  <si>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</si>
  <si>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</si>
  <si>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</si>
  <si>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</si>
  <si>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</si>
  <si>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</si>
  <si>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</si>
  <si>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</si>
  <si>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</si>
  <si>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</si>
  <si>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</si>
  <si>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</si>
  <si>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</si>
  <si>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</si>
  <si>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</si>
  <si>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</si>
  <si>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</si>
  <si>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</si>
  <si>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</si>
  <si>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</si>
  <si>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</si>
  <si>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</si>
  <si>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</si>
  <si>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</si>
  <si>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</si>
  <si>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</si>
  <si>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</si>
  <si>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</si>
  <si>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</si>
  <si>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</si>
  <si>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</si>
  <si>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</si>
  <si>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</si>
  <si>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</si>
  <si>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</si>
  <si>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</si>
  <si>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</si>
  <si>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</si>
  <si>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</si>
  <si>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</si>
  <si>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</si>
  <si>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</si>
  <si>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</si>
  <si>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</si>
  <si>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</si>
  <si>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</si>
  <si>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</si>
  <si>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</si>
  <si>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</si>
  <si>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</si>
  <si>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</si>
  <si>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</si>
  <si>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</si>
  <si>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</si>
  <si>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</si>
  <si>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</si>
  <si>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</si>
  <si>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</si>
  <si>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</si>
  <si>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</si>
  <si>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</si>
  <si>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</si>
  <si>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</si>
  <si>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</si>
  <si>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</si>
  <si>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</si>
  <si>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</si>
  <si>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</si>
  <si>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</si>
  <si>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</si>
  <si>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</si>
  <si>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</si>
  <si>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</si>
  <si>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</si>
  <si>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</si>
  <si>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</si>
  <si>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</si>
  <si>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</si>
  <si>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</si>
  <si>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</si>
  <si>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</si>
  <si>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</si>
  <si>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</si>
  <si>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</si>
  <si>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</si>
  <si>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</si>
  <si>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</si>
  <si>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</si>
  <si>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</si>
  <si>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</si>
  <si>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</si>
  <si>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</si>
  <si>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</si>
  <si>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</si>
  <si>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</si>
  <si>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</si>
  <si>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</si>
  <si>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</si>
  <si>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</si>
  <si>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</si>
  <si>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</si>
  <si>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</si>
  <si>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</si>
  <si>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</si>
  <si>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</si>
  <si>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</si>
  <si>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</si>
  <si>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</si>
  <si>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</si>
  <si>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</si>
  <si>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</si>
  <si>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</si>
  <si>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</si>
  <si>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</si>
  <si>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</si>
  <si>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</si>
  <si>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</si>
  <si>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</si>
  <si>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</si>
  <si>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</si>
  <si>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</si>
  <si>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</si>
  <si>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</si>
  <si>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</si>
  <si>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</si>
  <si>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</si>
  <si>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</si>
  <si>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</si>
  <si>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</si>
  <si>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</si>
  <si>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</si>
  <si>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</si>
  <si>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</si>
  <si>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</si>
  <si>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</si>
  <si>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</si>
  <si>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</si>
  <si>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</si>
  <si>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</si>
  <si>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</si>
  <si>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</si>
  <si>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</si>
  <si>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</si>
  <si>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</si>
  <si>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</si>
  <si>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</si>
  <si>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</si>
  <si>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</si>
  <si>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</si>
  <si>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</si>
  <si>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</si>
  <si>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</si>
  <si>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</si>
  <si>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</si>
  <si>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</si>
  <si>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</si>
  <si>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</si>
  <si>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</si>
  <si>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</si>
  <si>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</si>
  <si>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</si>
  <si>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</si>
  <si>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</si>
  <si>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</si>
  <si>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</si>
  <si>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</si>
  <si>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</si>
  <si>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</si>
  <si>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</si>
  <si>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</si>
  <si>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</si>
  <si>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</si>
  <si>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</si>
  <si>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</si>
  <si>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</si>
  <si>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</si>
  <si>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</si>
  <si>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</si>
  <si>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</si>
  <si>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</si>
  <si>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</si>
  <si>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</si>
  <si>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</si>
  <si>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</si>
  <si>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</si>
  <si>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</si>
  <si>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</si>
  <si>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</si>
  <si>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</si>
  <si>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</si>
  <si>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</si>
  <si>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</si>
  <si>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</si>
  <si>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</si>
  <si>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</si>
  <si>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</si>
  <si>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</si>
  <si>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</si>
  <si>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</si>
  <si>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</si>
  <si>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</si>
  <si>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</si>
  <si>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</si>
  <si>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</si>
  <si>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</si>
  <si>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</si>
  <si>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</si>
  <si>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</si>
  <si>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</si>
  <si>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</si>
  <si>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</si>
  <si>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</si>
  <si>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</si>
  <si>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</si>
  <si>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</si>
  <si>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</si>
  <si>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</si>
  <si>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</si>
  <si>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</si>
  <si>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</si>
  <si>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</si>
  <si>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</si>
  <si>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</si>
  <si>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</si>
  <si>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</si>
  <si>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</si>
  <si>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</si>
  <si>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</si>
  <si>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</si>
  <si>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</si>
  <si>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</si>
  <si>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</si>
  <si>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</si>
  <si>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</si>
  <si>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</si>
  <si>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</si>
  <si>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</si>
  <si>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</si>
  <si>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</si>
  <si>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</si>
  <si>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</si>
  <si>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</si>
  <si>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</si>
  <si>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</si>
  <si>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</si>
  <si>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</si>
  <si>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</si>
  <si>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</si>
  <si>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</si>
  <si>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</si>
  <si>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</si>
  <si>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</si>
  <si>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</si>
  <si>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</si>
  <si>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</si>
  <si>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</si>
  <si>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</si>
  <si>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</si>
  <si>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</si>
  <si>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</si>
  <si>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</si>
  <si>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</si>
  <si>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</si>
  <si>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</si>
  <si>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</si>
  <si>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</si>
  <si>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</si>
  <si>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</si>
  <si>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</si>
  <si>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</si>
  <si>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</si>
  <si>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</si>
  <si>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</si>
  <si>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</si>
  <si>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</si>
  <si>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</si>
  <si>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</si>
  <si>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</si>
  <si>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</si>
  <si>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</si>
  <si>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</si>
  <si>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</si>
  <si>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</si>
  <si>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</si>
  <si>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</si>
  <si>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</si>
  <si>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</si>
  <si>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</si>
  <si>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</si>
  <si>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</si>
  <si>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</si>
  <si>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</si>
  <si>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</si>
  <si>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</si>
  <si>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</si>
  <si>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</si>
  <si>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</si>
  <si>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</si>
  <si>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</si>
  <si>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</si>
  <si>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</si>
  <si>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</si>
  <si>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</si>
  <si>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</si>
  <si>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</si>
  <si>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</si>
  <si>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</si>
  <si>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</si>
  <si>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</si>
  <si>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</si>
  <si>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</si>
  <si>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</si>
  <si>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</si>
  <si>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</si>
  <si>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</si>
  <si>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</si>
  <si>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</si>
  <si>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</si>
  <si>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</si>
  <si>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</si>
  <si>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</si>
  <si>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</si>
  <si>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</si>
  <si>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</si>
  <si>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</si>
  <si>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</si>
  <si>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</si>
  <si>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</si>
  <si>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</si>
  <si>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</si>
  <si>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</si>
  <si>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</si>
  <si>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</si>
  <si>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</si>
  <si>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</si>
  <si>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</si>
  <si>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</si>
  <si>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</si>
  <si>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</si>
  <si>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</si>
  <si>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</si>
  <si>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</si>
  <si>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</si>
  <si>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</si>
  <si>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</si>
  <si>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</si>
  <si>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</si>
  <si>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</si>
  <si>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</si>
  <si>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</si>
  <si>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</si>
  <si>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</si>
  <si>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</si>
  <si>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</si>
  <si>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</si>
  <si>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</si>
  <si>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</si>
  <si>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</si>
  <si>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</si>
  <si>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</si>
  <si>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</si>
  <si>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</si>
  <si>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</si>
  <si>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</si>
  <si>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</si>
  <si>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</si>
  <si>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</si>
  <si>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</si>
  <si>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</si>
  <si>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</si>
  <si>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</si>
  <si>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</si>
  <si>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</si>
  <si>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</si>
  <si>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</si>
  <si>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</si>
  <si>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</si>
  <si>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</si>
  <si>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</si>
  <si>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</si>
  <si>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</si>
  <si>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</si>
  <si>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</si>
  <si>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</si>
  <si>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</si>
  <si>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</si>
  <si>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</si>
  <si>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</si>
  <si>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</si>
  <si>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</si>
  <si>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</si>
  <si>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</si>
  <si>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</si>
  <si>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</si>
  <si>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</si>
  <si>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</si>
  <si>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</si>
  <si>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</si>
  <si>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</si>
  <si>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</si>
  <si>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</si>
  <si>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</si>
  <si>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</si>
  <si>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</si>
  <si>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</si>
  <si>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</si>
  <si>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</si>
  <si>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</si>
  <si>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</si>
  <si>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</si>
  <si>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</si>
  <si>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</si>
  <si>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</si>
  <si>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</si>
  <si>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</si>
  <si>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</si>
  <si>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</si>
  <si>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</si>
  <si>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</si>
  <si>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</si>
  <si>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</si>
  <si>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</si>
  <si>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</si>
  <si>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</si>
  <si>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</si>
  <si>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</si>
  <si>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</si>
  <si>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</si>
  <si>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</si>
  <si>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</si>
  <si>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</si>
  <si>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</si>
  <si>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</si>
  <si>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</si>
  <si>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</si>
  <si>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</si>
  <si>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</si>
  <si>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</si>
  <si>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</si>
  <si>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</si>
  <si>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</si>
  <si>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</si>
  <si>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</si>
  <si>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</si>
  <si>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</si>
  <si>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</si>
  <si>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</si>
  <si>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</si>
  <si>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</si>
  <si>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</si>
  <si>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</si>
  <si>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</si>
  <si>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</si>
  <si>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</si>
  <si>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</si>
  <si>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</si>
  <si>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</si>
  <si>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</si>
  <si>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</si>
  <si>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</si>
  <si>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</si>
  <si>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</si>
  <si>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</si>
  <si>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</si>
  <si>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</si>
  <si>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</si>
  <si>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</si>
  <si>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</si>
  <si>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</si>
  <si>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</si>
  <si>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</si>
  <si>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</si>
  <si>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</si>
  <si>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</si>
  <si>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</si>
  <si>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</si>
  <si>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</si>
  <si>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</si>
  <si>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</si>
  <si>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</si>
  <si>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</si>
  <si>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</si>
  <si>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</si>
  <si>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</si>
  <si>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</si>
  <si>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</si>
  <si>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</si>
  <si>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</si>
  <si>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</si>
  <si>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</si>
  <si>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</si>
  <si>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</si>
  <si>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</si>
  <si>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</si>
  <si>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</si>
  <si>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</si>
  <si>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</si>
  <si>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</si>
  <si>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</si>
  <si>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</si>
  <si>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</si>
  <si>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</si>
  <si>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</si>
  <si>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</si>
  <si>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</si>
  <si>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</si>
  <si>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</si>
  <si>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</si>
  <si>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</si>
  <si>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</si>
  <si>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</si>
  <si>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</si>
  <si>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</si>
  <si>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</si>
  <si>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</si>
  <si>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</si>
  <si>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</si>
  <si>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</si>
  <si>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</si>
  <si>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</si>
  <si>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</si>
  <si>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</si>
  <si>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</si>
  <si>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</si>
  <si>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</si>
  <si>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</si>
  <si>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</si>
  <si>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</si>
  <si>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</si>
  <si>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</si>
  <si>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</si>
  <si>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</si>
  <si>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</si>
  <si>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</si>
  <si>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</si>
  <si>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</si>
  <si>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</si>
  <si>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</si>
  <si>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</si>
  <si>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</si>
  <si>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</si>
  <si>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</si>
  <si>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</si>
  <si>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</si>
  <si>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</si>
  <si>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</si>
  <si>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</si>
  <si>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</si>
  <si>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</si>
  <si>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</si>
  <si>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</si>
  <si>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</si>
  <si>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</si>
  <si>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</si>
  <si>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</si>
  <si>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</si>
  <si>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</si>
  <si>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</si>
  <si>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</si>
  <si>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</si>
  <si>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</si>
  <si>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</si>
  <si>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</si>
  <si>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</si>
  <si>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</si>
  <si>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</si>
  <si>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</si>
  <si>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</si>
  <si>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</si>
  <si>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</si>
  <si>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</si>
  <si>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</si>
  <si>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</si>
  <si>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</si>
  <si>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</si>
  <si>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</si>
  <si>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</si>
  <si>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</si>
  <si>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</si>
  <si>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</si>
  <si>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</si>
  <si>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</si>
  <si>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</si>
  <si>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</si>
  <si>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</si>
  <si>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</si>
  <si>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</si>
  <si>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</si>
  <si>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</si>
  <si>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</si>
  <si>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</si>
  <si>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</si>
  <si>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</si>
  <si>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</si>
  <si>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</si>
  <si>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</si>
  <si>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</si>
  <si>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</si>
  <si>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</si>
  <si>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</si>
  <si>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</si>
  <si>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</si>
  <si>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</si>
  <si>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</si>
  <si>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</si>
  <si>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</si>
  <si>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</si>
  <si>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</si>
  <si>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</si>
  <si>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</si>
  <si>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</si>
  <si>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</si>
  <si>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</si>
  <si>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</si>
  <si>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</si>
  <si>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</si>
  <si>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</si>
  <si>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</si>
  <si>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</si>
  <si>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</si>
  <si>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</si>
  <si>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</si>
  <si>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</si>
  <si>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</si>
  <si>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</si>
  <si>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</si>
  <si>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</si>
  <si>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</si>
  <si>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</si>
  <si>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</si>
  <si>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</si>
  <si>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</si>
  <si>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</si>
  <si>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</si>
  <si>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</si>
  <si>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</si>
  <si>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</si>
  <si>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</si>
  <si>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</si>
  <si>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</si>
  <si>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</si>
  <si>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</si>
  <si>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</si>
  <si>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</si>
  <si>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</si>
  <si>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</si>
  <si>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</si>
  <si>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</si>
  <si>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</si>
  <si>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</si>
  <si>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</si>
  <si>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</si>
  <si>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</si>
  <si>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</si>
  <si>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</si>
  <si>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</si>
  <si>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</si>
  <si>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</si>
  <si>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</si>
  <si>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</si>
  <si>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</si>
  <si>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</si>
  <si>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</si>
  <si>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</si>
  <si>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</si>
  <si>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</si>
  <si>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</si>
  <si>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</si>
  <si>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</si>
  <si>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</si>
  <si>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</si>
  <si>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</si>
  <si>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</si>
  <si>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</si>
  <si>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</si>
  <si>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</si>
  <si>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</si>
  <si>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</si>
  <si>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</si>
  <si>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</si>
  <si>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</si>
  <si>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</si>
  <si>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</si>
  <si>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</si>
  <si>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</si>
  <si>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</si>
  <si>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</si>
  <si>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</si>
  <si>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</si>
  <si>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</si>
  <si>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</si>
  <si>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</si>
  <si>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</si>
  <si>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</si>
  <si>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</si>
  <si>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</si>
  <si>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</si>
  <si>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</si>
  <si>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</si>
  <si>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</si>
  <si>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</si>
  <si>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</si>
  <si>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</si>
  <si>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</si>
  <si>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</si>
  <si>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</si>
  <si>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</si>
  <si>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</si>
  <si>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</si>
  <si>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</si>
  <si>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</si>
  <si>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</si>
  <si>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</si>
  <si>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</si>
  <si>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</si>
  <si>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</si>
  <si>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</si>
  <si>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</si>
  <si>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</si>
  <si>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</si>
  <si>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</si>
  <si>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</si>
  <si>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</si>
  <si>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</si>
  <si>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</si>
  <si>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</si>
  <si>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</si>
  <si>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</si>
  <si>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</si>
  <si>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</si>
  <si>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</si>
  <si>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</si>
  <si>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</si>
  <si>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</si>
  <si>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</si>
  <si>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</si>
  <si>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</si>
  <si>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</si>
  <si>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</si>
  <si>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</si>
  <si>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</si>
  <si>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</si>
  <si>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</si>
  <si>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</si>
  <si>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</si>
  <si>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</si>
  <si>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</si>
  <si>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</si>
  <si>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</si>
  <si>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</si>
  <si>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</si>
  <si>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</si>
  <si>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</si>
  <si>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</si>
  <si>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</si>
  <si>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</si>
  <si>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</si>
  <si>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</si>
  <si>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</si>
  <si>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</si>
  <si>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</si>
  <si>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</si>
  <si>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</si>
  <si>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</si>
  <si>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</si>
  <si>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</si>
  <si>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</si>
  <si>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</si>
  <si>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</si>
  <si>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</si>
  <si>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</si>
  <si>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</si>
  <si>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</si>
  <si>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</si>
  <si>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</si>
  <si>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</si>
  <si>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</si>
  <si>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</si>
  <si>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</si>
  <si>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</si>
  <si>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</si>
  <si>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</si>
  <si>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</si>
  <si>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</si>
  <si>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</si>
  <si>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</si>
  <si>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</si>
  <si>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</si>
  <si>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</si>
  <si>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</si>
  <si>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</si>
  <si>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</si>
  <si>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</si>
  <si>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</si>
  <si>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</si>
  <si>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</si>
  <si>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</si>
  <si>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</si>
  <si>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</si>
  <si>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</si>
  <si>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</si>
  <si>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</si>
  <si>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</si>
  <si>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</si>
  <si>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</si>
  <si>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</si>
  <si>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</si>
  <si>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</si>
  <si>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</si>
  <si>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</si>
  <si>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</si>
  <si>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</si>
  <si>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</si>
  <si>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</si>
  <si>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</si>
  <si>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</si>
  <si>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</si>
  <si>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</si>
  <si>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</si>
  <si>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</si>
  <si>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</si>
  <si>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</si>
  <si>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</si>
  <si>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</si>
  <si>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</si>
  <si>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</si>
  <si>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</si>
  <si>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</si>
  <si>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</si>
  <si>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</si>
  <si>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</si>
  <si>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</si>
  <si>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</si>
  <si>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</si>
  <si>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</si>
  <si>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</si>
  <si>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</si>
  <si>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</si>
  <si>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</si>
  <si>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</si>
  <si>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</si>
  <si>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</si>
  <si>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</si>
  <si>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</si>
  <si>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</si>
  <si>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</si>
  <si>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</si>
  <si>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</si>
  <si>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</si>
  <si>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</si>
  <si>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</si>
  <si>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</si>
  <si>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</si>
  <si>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</si>
  <si>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</si>
  <si>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</si>
  <si>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</si>
  <si>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</si>
  <si>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</si>
  <si>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</si>
  <si>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</si>
  <si>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</si>
  <si>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</si>
  <si>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</si>
  <si>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</si>
  <si>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</si>
  <si>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</si>
  <si>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</si>
  <si>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</si>
  <si>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</si>
  <si>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</si>
  <si>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</si>
  <si>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</si>
  <si>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</si>
  <si>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</si>
  <si>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</si>
  <si>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</si>
  <si>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</si>
  <si>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</si>
  <si>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</si>
  <si>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</si>
  <si>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</si>
  <si>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</si>
  <si>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</si>
  <si>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</si>
  <si>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</si>
  <si>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</si>
  <si>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</si>
  <si>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</si>
  <si>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</si>
  <si>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</si>
  <si>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</si>
  <si>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</si>
  <si>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</si>
  <si>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</si>
  <si>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</si>
  <si>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</si>
  <si>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</si>
  <si>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</si>
  <si>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</si>
  <si>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</si>
  <si>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</si>
  <si>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</si>
  <si>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</si>
  <si>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</si>
  <si>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</si>
  <si>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</si>
  <si>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</si>
  <si>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</si>
  <si>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</si>
  <si>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</si>
  <si>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</si>
  <si>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</si>
  <si>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</si>
  <si>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</si>
  <si>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</si>
  <si>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</si>
  <si>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</si>
  <si>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</si>
  <si>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</si>
  <si>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</si>
  <si>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</si>
  <si>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</si>
  <si>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</si>
  <si>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</si>
  <si>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</si>
  <si>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</si>
  <si>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</si>
  <si>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</si>
  <si>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</si>
  <si>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</si>
  <si>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</si>
  <si>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</si>
  <si>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</si>
  <si>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</si>
  <si>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</si>
  <si>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</si>
  <si>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</si>
  <si>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</si>
  <si>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</si>
  <si>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</si>
  <si>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</si>
  <si>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</si>
  <si>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</si>
  <si>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</si>
  <si>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</si>
  <si>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</si>
  <si>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</si>
  <si>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</si>
  <si>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</si>
  <si>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</si>
  <si>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</si>
  <si>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</si>
  <si>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</si>
  <si>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</si>
  <si>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</si>
  <si>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</si>
  <si>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</si>
  <si>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</si>
  <si>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</si>
  <si>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</si>
  <si>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</si>
  <si>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</si>
  <si>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</si>
  <si>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</si>
  <si>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</si>
  <si>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</si>
  <si>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</si>
  <si>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</si>
  <si>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</si>
  <si>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</si>
  <si>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</si>
  <si>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</si>
  <si>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</si>
  <si>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</si>
  <si>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</si>
  <si>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</si>
  <si>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</si>
  <si>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</si>
  <si>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</si>
  <si>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</si>
  <si>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</si>
  <si>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</si>
  <si>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</si>
  <si>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</si>
  <si>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</si>
  <si>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</si>
  <si>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</si>
  <si>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</si>
  <si>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</si>
  <si>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</si>
  <si>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</si>
  <si>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</si>
  <si>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</si>
  <si>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</si>
  <si>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</si>
  <si>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</si>
  <si>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</si>
  <si>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</si>
  <si>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</si>
  <si>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</si>
  <si>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</si>
  <si>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</si>
  <si>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</si>
  <si>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</si>
  <si>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</si>
  <si>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</si>
  <si>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</si>
  <si>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</si>
  <si>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</si>
  <si>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</si>
  <si>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</si>
  <si>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</si>
  <si>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</si>
  <si>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</si>
  <si>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</si>
  <si>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</si>
  <si>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</si>
  <si>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</si>
  <si>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</si>
  <si>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</si>
  <si>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</si>
  <si>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</si>
  <si>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</si>
  <si>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</si>
  <si>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</si>
  <si>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</si>
  <si>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</si>
  <si>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</si>
  <si>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</si>
  <si>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</si>
  <si>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</si>
  <si>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</si>
  <si>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</si>
  <si>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</si>
  <si>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</si>
  <si>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</si>
  <si>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</si>
  <si>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</si>
  <si>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</si>
  <si>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</si>
  <si>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</si>
  <si>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</si>
  <si>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</si>
  <si>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</si>
  <si>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</si>
  <si>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</si>
  <si>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</si>
  <si>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</si>
  <si>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</si>
  <si>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</si>
  <si>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</si>
  <si>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</si>
  <si>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</si>
  <si>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</si>
  <si>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</si>
  <si>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</si>
  <si>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</si>
  <si>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</si>
  <si>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</si>
  <si>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</si>
  <si>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</si>
  <si>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</si>
  <si>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</si>
  <si>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</si>
  <si>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</si>
  <si>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</si>
  <si>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</si>
  <si>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</si>
  <si>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</si>
  <si>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</si>
  <si>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</si>
  <si>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</si>
  <si>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</si>
  <si>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</si>
  <si>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</si>
  <si>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</si>
  <si>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</si>
  <si>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</si>
  <si>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</si>
  <si>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</si>
  <si>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</si>
  <si>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</si>
  <si>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</si>
  <si>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</si>
  <si>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</si>
  <si>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</si>
  <si>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</si>
  <si>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</si>
  <si>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</si>
  <si>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</si>
  <si>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</si>
  <si>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</si>
  <si>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</si>
  <si>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</si>
  <si>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</si>
  <si>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</si>
  <si>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</si>
  <si>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</si>
  <si>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</si>
  <si>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</si>
  <si>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</si>
  <si>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</si>
  <si>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</si>
  <si>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</si>
  <si>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</si>
  <si>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</si>
  <si>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</si>
  <si>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</si>
  <si>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</si>
  <si>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</si>
  <si>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</si>
  <si>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</si>
  <si>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</si>
  <si>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</si>
  <si>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</si>
  <si>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</si>
  <si>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</si>
  <si>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</si>
  <si>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</si>
  <si>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</si>
  <si>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</si>
  <si>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</si>
  <si>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</si>
  <si>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</si>
  <si>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</si>
  <si>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</si>
  <si>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</si>
  <si>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</si>
  <si>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</si>
  <si>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</si>
  <si>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</si>
  <si>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</si>
  <si>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</si>
  <si>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</si>
  <si>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</si>
  <si>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</si>
  <si>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</si>
  <si>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</si>
  <si>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</si>
  <si>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</si>
  <si>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</si>
  <si>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</si>
  <si>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</si>
  <si>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</si>
  <si>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</si>
  <si>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</si>
  <si>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</si>
  <si>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</si>
  <si>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</si>
  <si>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</si>
  <si>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</si>
  <si>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</si>
  <si>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</si>
  <si>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</si>
  <si>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</si>
  <si>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</si>
  <si>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</si>
  <si>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</si>
  <si>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</si>
  <si>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</si>
  <si>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</si>
  <si>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</si>
  <si>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</si>
  <si>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</si>
  <si>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</si>
  <si>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</si>
  <si>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</si>
  <si>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</si>
  <si>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</si>
  <si>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</si>
  <si>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</si>
  <si>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</si>
  <si>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</si>
  <si>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</si>
  <si>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</si>
  <si>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</si>
  <si>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</si>
  <si>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</si>
  <si>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</si>
  <si>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</si>
  <si>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</si>
  <si>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</si>
  <si>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</si>
  <si>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</si>
  <si>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</si>
  <si>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</si>
  <si>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</si>
  <si>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</si>
  <si>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</si>
  <si>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</si>
  <si>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</si>
  <si>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</si>
  <si>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</si>
  <si>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</si>
  <si>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</si>
  <si>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</si>
  <si>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</si>
  <si>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</si>
  <si>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</si>
  <si>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</si>
  <si>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</si>
  <si>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</si>
  <si>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</si>
  <si>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</si>
  <si>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</si>
  <si>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</si>
  <si>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</si>
  <si>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</si>
  <si>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</si>
  <si>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</si>
  <si>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</si>
  <si>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</si>
  <si>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</si>
  <si>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</si>
  <si>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</si>
  <si>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</si>
  <si>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</si>
  <si>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</si>
  <si>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</si>
  <si>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</si>
  <si>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</si>
  <si>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</si>
  <si>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</si>
  <si>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</si>
  <si>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</si>
  <si>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</si>
  <si>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</si>
  <si>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</si>
  <si>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</si>
  <si>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</si>
  <si>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</si>
  <si>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</si>
  <si>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</si>
  <si>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</si>
  <si>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</si>
  <si>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</si>
  <si>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</si>
  <si>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</si>
  <si>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</si>
  <si>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</si>
  <si>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</si>
  <si>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</si>
  <si>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</si>
  <si>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</si>
  <si>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</si>
  <si>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</si>
  <si>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</si>
  <si>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</si>
  <si>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</si>
  <si>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</si>
  <si>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</si>
  <si>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</si>
  <si>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</si>
  <si>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</si>
  <si>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</si>
  <si>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</si>
  <si>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</si>
  <si>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</si>
  <si>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</si>
  <si>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</si>
  <si>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</si>
  <si>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</si>
  <si>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</si>
  <si>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</si>
  <si>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</si>
  <si>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</si>
  <si>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</si>
  <si>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</si>
  <si>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</si>
  <si>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</si>
  <si>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</si>
  <si>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</si>
  <si>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</si>
  <si>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</si>
  <si>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</si>
  <si>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</si>
  <si>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</si>
  <si>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</si>
  <si>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</si>
  <si>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</si>
  <si>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</si>
  <si>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</si>
  <si>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</si>
  <si>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</si>
  <si>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</si>
  <si>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</si>
  <si>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</si>
  <si>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</si>
  <si>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</si>
  <si>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</si>
  <si>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</si>
  <si>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</si>
  <si>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</si>
  <si>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</si>
  <si>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</si>
  <si>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</si>
  <si>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</si>
  <si>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</si>
  <si>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</si>
  <si>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</si>
  <si>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</si>
  <si>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</si>
  <si>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</si>
  <si>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</si>
  <si>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</si>
  <si>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</si>
  <si>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</si>
  <si>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</si>
  <si>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</si>
  <si>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</si>
  <si>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</si>
  <si>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</si>
  <si>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</si>
  <si>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</si>
  <si>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</si>
  <si>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</si>
  <si>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</si>
  <si>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</si>
  <si>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</si>
  <si>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</si>
  <si>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</si>
  <si>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</si>
  <si>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</si>
  <si>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</si>
  <si>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</si>
  <si>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</si>
  <si>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</si>
  <si>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</si>
  <si>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</si>
  <si>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</si>
  <si>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</si>
  <si>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</si>
  <si>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</si>
  <si>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</si>
  <si>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</si>
  <si>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</si>
  <si>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</si>
  <si>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</si>
  <si>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</si>
  <si>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</si>
  <si>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</si>
  <si>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</si>
  <si>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</si>
  <si>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</si>
  <si>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</si>
  <si>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</si>
  <si>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</si>
  <si>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</si>
  <si>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</si>
  <si>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</si>
  <si>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</si>
  <si>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</si>
  <si>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</si>
  <si>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</si>
  <si>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</si>
  <si>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</si>
  <si>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</si>
  <si>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</si>
  <si>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</si>
  <si>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</si>
  <si>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</si>
  <si>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</si>
  <si>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</si>
  <si>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</si>
  <si>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</si>
  <si>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</si>
  <si>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</si>
  <si>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</si>
  <si>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</si>
  <si>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</si>
  <si>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</si>
  <si>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</si>
  <si>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</si>
  <si>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</si>
  <si>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</si>
  <si>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</si>
  <si>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</si>
  <si>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</si>
  <si>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</si>
  <si>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</si>
  <si>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</si>
  <si>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</si>
  <si>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</si>
  <si>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</si>
  <si>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</si>
  <si>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</si>
  <si>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</si>
  <si>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</si>
  <si>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</si>
  <si>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</si>
  <si>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</si>
  <si>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</si>
  <si>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</si>
  <si>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</si>
  <si>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</si>
  <si>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</si>
  <si>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</si>
  <si>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</si>
  <si>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</si>
  <si>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</si>
  <si>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</si>
  <si>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</si>
  <si>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</si>
  <si>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</si>
  <si>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</si>
  <si>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</si>
  <si>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</si>
  <si>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</si>
  <si>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</si>
  <si>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</si>
  <si>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</si>
  <si>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</si>
  <si>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</si>
  <si>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</si>
  <si>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</si>
  <si>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</si>
  <si>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</si>
  <si>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</si>
  <si>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</si>
  <si>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</si>
  <si>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</si>
  <si>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</si>
  <si>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</si>
  <si>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</si>
  <si>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</si>
  <si>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</si>
  <si>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</si>
  <si>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</si>
  <si>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</si>
  <si>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</si>
  <si>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</si>
  <si>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</si>
  <si>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</si>
  <si>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</si>
  <si>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</si>
  <si>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</si>
  <si>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</si>
  <si>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</si>
  <si>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</si>
  <si>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</si>
  <si>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</si>
  <si>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</si>
  <si>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</si>
  <si>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</si>
  <si>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</si>
  <si>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</si>
  <si>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</si>
  <si>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</si>
  <si>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</si>
  <si>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</si>
  <si>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</si>
  <si>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</si>
  <si>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</si>
  <si>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</si>
  <si>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</si>
  <si>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</si>
  <si>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</si>
  <si>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</si>
  <si>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</si>
  <si>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</si>
  <si>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</si>
  <si>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</si>
  <si>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</si>
  <si>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</si>
  <si>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</si>
  <si>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</si>
  <si>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</si>
  <si>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</si>
  <si>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</si>
  <si>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</si>
  <si>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</si>
  <si>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</si>
  <si>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</si>
  <si>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</si>
  <si>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</si>
  <si>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</si>
  <si>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</si>
  <si>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</si>
  <si>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</si>
  <si>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</si>
  <si>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</si>
  <si>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</si>
  <si>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</si>
  <si>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</si>
  <si>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</si>
  <si>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</si>
  <si>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</si>
  <si>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</si>
  <si>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</si>
  <si>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</si>
  <si>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</si>
  <si>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</si>
  <si>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</si>
  <si>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</si>
  <si>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</si>
  <si>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</si>
  <si>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</si>
  <si>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</si>
  <si>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</si>
  <si>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</si>
  <si>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</si>
  <si>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</si>
  <si>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</si>
  <si>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</si>
  <si>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</si>
  <si>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</si>
  <si>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</si>
  <si>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</si>
  <si>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</si>
  <si>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</si>
  <si>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</si>
  <si>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</si>
  <si>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</si>
  <si>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</si>
  <si>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</si>
  <si>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</si>
  <si>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</si>
  <si>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</si>
  <si>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</si>
  <si>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</si>
  <si>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</si>
  <si>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</si>
  <si>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</si>
  <si>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</si>
  <si>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</si>
  <si>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</si>
  <si>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</si>
  <si>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</si>
  <si>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</si>
  <si>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</si>
  <si>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</si>
  <si>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</si>
  <si>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</si>
  <si>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</si>
  <si>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</si>
  <si>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</si>
  <si>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</si>
  <si>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</si>
  <si>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</si>
  <si>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</si>
  <si>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</si>
  <si>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</si>
  <si>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</si>
  <si>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</si>
  <si>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</si>
  <si>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</si>
  <si>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</si>
  <si>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</si>
  <si>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</si>
  <si>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</si>
  <si>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</si>
  <si>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</si>
  <si>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</si>
  <si>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</si>
  <si>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</si>
  <si>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</si>
  <si>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</si>
  <si>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</si>
  <si>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</si>
  <si>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</si>
  <si>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</si>
  <si>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</si>
  <si>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</si>
  <si>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</si>
  <si>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</si>
  <si>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</si>
  <si>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</si>
  <si>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</si>
  <si>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</si>
  <si>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</si>
  <si>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</si>
  <si>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</si>
  <si>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</si>
  <si>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</si>
  <si>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</si>
  <si>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</si>
  <si>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</si>
  <si>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</si>
  <si>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</si>
  <si>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</si>
  <si>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</si>
  <si>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</si>
  <si>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</si>
  <si>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</si>
  <si>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</si>
  <si>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</si>
  <si>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</si>
  <si>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</si>
  <si>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</si>
  <si>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</si>
  <si>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</si>
  <si>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</si>
  <si>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</si>
  <si>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</si>
  <si>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</si>
  <si>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</si>
  <si>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</si>
  <si>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</si>
  <si>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</si>
  <si>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</si>
  <si>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</si>
  <si>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</si>
  <si>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</si>
  <si>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</si>
  <si>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</si>
  <si>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</si>
  <si>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</si>
  <si>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</si>
  <si>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</si>
  <si>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</si>
  <si>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</si>
  <si>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</si>
  <si>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</si>
  <si>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</si>
  <si>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</si>
  <si>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</si>
  <si>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</si>
  <si>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</si>
  <si>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</si>
  <si>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</si>
  <si>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</si>
  <si>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</si>
  <si>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</si>
  <si>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</si>
  <si>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</si>
  <si>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</si>
  <si>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</si>
  <si>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</si>
  <si>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</si>
  <si>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</si>
  <si>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</si>
  <si>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</si>
  <si>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</si>
  <si>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</si>
  <si>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</si>
  <si>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</si>
  <si>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</si>
  <si>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</si>
  <si>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</si>
  <si>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</si>
  <si>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</si>
  <si>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</si>
  <si>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</si>
  <si>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</si>
  <si>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</si>
  <si>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</si>
  <si>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</si>
  <si>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</si>
  <si>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</si>
  <si>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</si>
  <si>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</si>
  <si>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</si>
  <si>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</si>
  <si>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</si>
  <si>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</si>
  <si>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</si>
  <si>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</si>
  <si>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</si>
  <si>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</si>
  <si>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</si>
  <si>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</si>
  <si>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</si>
  <si>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</si>
  <si>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</si>
  <si>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</si>
  <si>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</si>
  <si>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</si>
  <si>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</si>
  <si>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</si>
  <si>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</si>
  <si>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</si>
  <si>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</si>
  <si>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</si>
  <si>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</si>
  <si>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</si>
  <si>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</si>
  <si>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</si>
  <si>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</si>
  <si>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</si>
  <si>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</si>
  <si>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</si>
  <si>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</si>
  <si>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</si>
  <si>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</si>
  <si>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</si>
  <si>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</si>
  <si>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</si>
  <si>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</si>
  <si>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</si>
  <si>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</si>
  <si>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</si>
  <si>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</si>
  <si>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</si>
  <si>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</si>
  <si>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</si>
  <si>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</si>
  <si>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</si>
  <si>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</si>
  <si>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</si>
  <si>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</si>
  <si>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</si>
  <si>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</si>
  <si>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</si>
  <si>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</si>
  <si>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</si>
  <si>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</si>
  <si>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</si>
  <si>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</si>
  <si>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</si>
  <si>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</si>
  <si>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</si>
  <si>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</si>
  <si>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</si>
  <si>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</si>
  <si>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</si>
  <si>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</si>
  <si>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</si>
  <si>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</si>
  <si>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</si>
  <si>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</si>
  <si>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</si>
  <si>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</si>
  <si>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</si>
  <si>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</si>
  <si>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</si>
  <si>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</si>
  <si>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</si>
  <si>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</si>
  <si>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</si>
  <si>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</si>
  <si>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</si>
  <si>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</si>
  <si>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</si>
  <si>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</si>
  <si>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</si>
  <si>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</si>
  <si>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</si>
  <si>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</si>
  <si>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</si>
  <si>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</si>
  <si>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</si>
  <si>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</si>
  <si>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</si>
  <si>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</si>
  <si>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</si>
  <si>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</si>
  <si>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</si>
  <si>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</si>
  <si>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</si>
  <si>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</si>
  <si>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</si>
  <si>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</si>
  <si>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</si>
  <si>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</si>
  <si>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</si>
  <si>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</si>
  <si>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</si>
  <si>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</si>
  <si>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</si>
  <si>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</si>
  <si>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</si>
  <si>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</si>
  <si>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</si>
  <si>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</si>
  <si>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</si>
  <si>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</si>
  <si>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</si>
  <si>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</si>
  <si>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</si>
  <si>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</si>
  <si>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</si>
  <si>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</si>
  <si>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</si>
  <si>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</si>
  <si>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</si>
  <si>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</si>
  <si>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</si>
  <si>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</si>
  <si>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</si>
  <si>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</si>
  <si>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</si>
  <si>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</si>
  <si>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</si>
  <si>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</si>
  <si>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</si>
  <si>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</si>
  <si>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</si>
  <si>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</si>
  <si>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</si>
  <si>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</si>
  <si>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</si>
  <si>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</si>
  <si>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</si>
  <si>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</si>
  <si>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</si>
  <si>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</si>
  <si>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</si>
  <si>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</si>
  <si>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</si>
  <si>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</si>
  <si>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</si>
  <si>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</si>
  <si>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</si>
  <si>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</si>
  <si>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</si>
  <si>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</si>
  <si>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</si>
  <si>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</si>
  <si>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</si>
  <si>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</si>
  <si>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</si>
  <si>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</si>
  <si>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</si>
  <si>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</si>
  <si>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</si>
  <si>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</si>
  <si>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</si>
  <si>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</si>
  <si>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</si>
  <si>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</si>
  <si>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</si>
  <si>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</si>
  <si>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</si>
  <si>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</si>
  <si>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</si>
  <si>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</si>
  <si>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</si>
  <si>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</si>
  <si>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</si>
  <si>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</si>
  <si>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</si>
  <si>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</si>
  <si>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</si>
  <si>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</si>
  <si>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</si>
  <si>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</si>
  <si>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</si>
  <si>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</si>
  <si>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</si>
  <si>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</si>
  <si>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</si>
  <si>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</si>
  <si>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</si>
  <si>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</si>
  <si>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</si>
  <si>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</si>
  <si>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</si>
  <si>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</si>
  <si>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</si>
  <si>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</si>
  <si>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</si>
  <si>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</si>
  <si>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</si>
  <si>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</si>
  <si>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</si>
  <si>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</si>
  <si>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</si>
  <si>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</si>
  <si>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</si>
  <si>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</si>
  <si>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</si>
  <si>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</si>
  <si>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</si>
  <si>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</si>
  <si>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</si>
  <si>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</si>
  <si>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</si>
  <si>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</si>
  <si>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</si>
  <si>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</si>
  <si>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</si>
  <si>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</si>
  <si>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</si>
  <si>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</si>
  <si>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</si>
  <si>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</si>
  <si>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</si>
  <si>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</si>
  <si>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</si>
  <si>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</si>
  <si>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</si>
  <si>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</si>
  <si>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</si>
  <si>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</si>
  <si>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</si>
  <si>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</si>
  <si>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</si>
  <si>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</si>
  <si>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</si>
  <si>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</si>
  <si>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</si>
  <si>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</si>
  <si>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</si>
  <si>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</si>
  <si>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</si>
  <si>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</si>
  <si>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</si>
  <si>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</si>
  <si>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</si>
  <si>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</si>
  <si>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</si>
  <si>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</si>
  <si>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</si>
  <si>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</si>
  <si>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</si>
  <si>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</si>
  <si>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</si>
  <si>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</si>
  <si>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</si>
  <si>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</si>
  <si>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</si>
  <si>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</si>
  <si>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</si>
  <si>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</si>
  <si>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</si>
  <si>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</si>
  <si>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</si>
  <si>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</si>
  <si>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</si>
  <si>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</si>
  <si>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</si>
  <si>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</si>
  <si>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</si>
  <si>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</si>
  <si>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</si>
  <si>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</si>
  <si>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</si>
  <si>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</si>
  <si>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</si>
  <si>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</si>
  <si>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</si>
  <si>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</si>
  <si>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</si>
  <si>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</si>
  <si>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</si>
  <si>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</si>
  <si>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</si>
  <si>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</si>
  <si>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</si>
  <si>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</si>
  <si>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</si>
  <si>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</si>
  <si>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</si>
  <si>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</si>
  <si>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</si>
  <si>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</si>
  <si>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</si>
  <si>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</si>
  <si>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</si>
  <si>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</si>
  <si>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</si>
  <si>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</si>
  <si>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</si>
  <si>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</si>
  <si>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</si>
  <si>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</si>
  <si>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</si>
  <si>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</si>
  <si>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</si>
  <si>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</si>
  <si>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</si>
  <si>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</si>
  <si>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</si>
  <si>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</si>
  <si>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</si>
  <si>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</si>
  <si>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</si>
  <si>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</si>
  <si>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</si>
  <si>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</si>
  <si>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</si>
  <si>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</si>
  <si>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</si>
  <si>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</si>
  <si>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</si>
  <si>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</si>
  <si>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</si>
  <si>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</si>
  <si>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</si>
  <si>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</si>
  <si>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</si>
  <si>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</si>
  <si>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</si>
  <si>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</si>
  <si>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</si>
  <si>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</si>
  <si>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</si>
  <si>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</si>
  <si>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</si>
  <si>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</si>
  <si>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</si>
  <si>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</si>
  <si>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</si>
  <si>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</si>
  <si>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</si>
  <si>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</si>
  <si>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</si>
  <si>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</si>
  <si>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</si>
  <si>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</si>
  <si>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</si>
  <si>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</si>
  <si>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</si>
  <si>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</si>
  <si>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</si>
  <si>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</si>
  <si>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</si>
  <si>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</si>
  <si>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</si>
  <si>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</si>
  <si>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</si>
  <si>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</si>
  <si>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</si>
  <si>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</si>
  <si>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</si>
  <si>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</si>
  <si>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</si>
  <si>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</si>
  <si>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</si>
  <si>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</si>
  <si>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</si>
  <si>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</si>
  <si>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</si>
  <si>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</si>
  <si>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</si>
  <si>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</si>
  <si>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</si>
  <si>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</si>
  <si>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</si>
  <si>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</si>
  <si>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</si>
  <si>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</si>
  <si>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</si>
  <si>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</si>
  <si>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</si>
  <si>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</si>
  <si>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</si>
  <si>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</si>
  <si>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</si>
  <si>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</si>
  <si>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</si>
  <si>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</si>
  <si>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</si>
  <si>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</si>
  <si>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</si>
  <si>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</si>
  <si>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</si>
  <si>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</si>
  <si>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</si>
  <si>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</si>
  <si>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</si>
  <si>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</si>
  <si>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</si>
  <si>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</si>
  <si>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</si>
  <si>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</si>
  <si>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</si>
  <si>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</si>
  <si>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</si>
  <si>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</si>
  <si>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</si>
  <si>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</si>
  <si>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</si>
  <si>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</si>
  <si>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</si>
  <si>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</si>
  <si>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</si>
  <si>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</si>
  <si>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</si>
  <si>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</si>
  <si>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</si>
  <si>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</si>
  <si>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</si>
  <si>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</si>
  <si>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</si>
  <si>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</si>
  <si>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</si>
  <si>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</si>
  <si>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</si>
  <si>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</si>
  <si>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</si>
  <si>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</si>
  <si>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</si>
  <si>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</si>
  <si>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</si>
  <si>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</si>
  <si>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</si>
  <si>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</si>
  <si>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</si>
  <si>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</si>
  <si>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</si>
  <si>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</si>
  <si>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</si>
  <si>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</si>
  <si>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</si>
  <si>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</si>
  <si>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</si>
  <si>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</si>
  <si>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</si>
  <si>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</si>
  <si>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</si>
  <si>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</si>
  <si>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</si>
  <si>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</si>
  <si>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</si>
  <si>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</si>
  <si>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</si>
  <si>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</si>
  <si>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</si>
  <si>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</si>
  <si>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</si>
  <si>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</si>
  <si>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</si>
  <si>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</si>
  <si>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</si>
  <si>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</si>
  <si>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</si>
  <si>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</si>
  <si>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</si>
  <si>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</si>
  <si>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</si>
  <si>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</si>
  <si>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</si>
  <si>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</si>
  <si>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</si>
  <si>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</si>
  <si>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</si>
  <si>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</si>
  <si>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</si>
  <si>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</si>
  <si>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</si>
  <si>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</si>
  <si>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</si>
  <si>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</si>
  <si>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</si>
  <si>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</si>
  <si>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</si>
  <si>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</si>
  <si>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</si>
  <si>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</si>
  <si>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</si>
  <si>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</si>
  <si>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</si>
  <si>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</si>
  <si>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</si>
  <si>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</si>
  <si>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</si>
  <si>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</si>
  <si>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</si>
  <si>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</si>
  <si>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</si>
  <si>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</si>
  <si>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</si>
  <si>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</si>
  <si>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</si>
  <si>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</si>
  <si>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</si>
  <si>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</si>
  <si>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</si>
  <si>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</si>
  <si>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</si>
  <si>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</si>
  <si>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</si>
  <si>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</si>
  <si>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</si>
  <si>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</si>
  <si>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</si>
  <si>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</si>
  <si>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</si>
  <si>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</si>
  <si>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</si>
  <si>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</si>
  <si>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</si>
  <si>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</si>
  <si>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</si>
  <si>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</si>
  <si>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</si>
  <si>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</si>
  <si>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</si>
  <si>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</si>
  <si>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</si>
  <si>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</si>
  <si>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</si>
  <si>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</si>
  <si>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</si>
  <si>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</si>
  <si>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</si>
  <si>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</si>
  <si>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</si>
  <si>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</si>
  <si>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</si>
  <si>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</si>
  <si>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</si>
  <si>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</si>
  <si>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</si>
  <si>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</si>
  <si>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</si>
  <si>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</si>
  <si>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</si>
  <si>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</si>
  <si>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</si>
  <si>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</si>
  <si>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</si>
  <si>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</si>
  <si>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</si>
  <si>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</si>
  <si>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</si>
  <si>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</si>
  <si>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</si>
  <si>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</si>
  <si>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</si>
  <si>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</si>
  <si>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</si>
  <si>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</si>
  <si>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</si>
  <si>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</si>
  <si>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</si>
  <si>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</si>
  <si>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</si>
  <si>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</si>
  <si>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</si>
  <si>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</si>
  <si>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</si>
  <si>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</si>
  <si>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</si>
  <si>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</si>
  <si>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</si>
  <si>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</si>
  <si>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</si>
  <si>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</si>
  <si>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</si>
  <si>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</si>
  <si>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</si>
  <si>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</si>
  <si>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</si>
  <si>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</si>
  <si>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</si>
  <si>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</si>
  <si>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</si>
  <si>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</si>
  <si>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</si>
  <si>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</si>
  <si>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</si>
  <si>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</si>
  <si>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</si>
  <si>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</si>
  <si>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</si>
  <si>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</si>
  <si>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</si>
  <si>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</si>
  <si>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</si>
  <si>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</si>
  <si>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</si>
  <si>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</si>
  <si>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</si>
  <si>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</si>
  <si>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</si>
  <si>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</si>
  <si>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</si>
  <si>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</si>
  <si>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</si>
  <si>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</si>
  <si>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</si>
  <si>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</si>
  <si>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</si>
  <si>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</si>
  <si>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</si>
  <si>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</si>
  <si>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</si>
  <si>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</si>
  <si>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</si>
  <si>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</si>
  <si>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</si>
  <si>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</si>
  <si>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</si>
  <si>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</si>
  <si>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</si>
  <si>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</si>
  <si>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</si>
  <si>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</si>
  <si>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</si>
  <si>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</si>
  <si>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</si>
  <si>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</si>
  <si>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</si>
  <si>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</si>
  <si>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</si>
  <si>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</si>
  <si>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</si>
  <si>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</si>
  <si>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</si>
  <si>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</si>
  <si>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</si>
  <si>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</si>
  <si>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</si>
  <si>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</si>
  <si>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</si>
  <si>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</si>
  <si>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</si>
  <si>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</si>
  <si>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</si>
  <si>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</si>
  <si>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</si>
  <si>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</si>
  <si>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</si>
  <si>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</si>
  <si>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</si>
  <si>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</si>
  <si>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</si>
  <si>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</si>
  <si>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</si>
  <si>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</si>
  <si>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</si>
  <si>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</si>
  <si>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</si>
  <si>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</si>
  <si>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</si>
  <si>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</si>
  <si>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</si>
  <si>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</si>
  <si>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</si>
  <si>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</si>
  <si>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</si>
  <si>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</si>
  <si>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</si>
  <si>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</si>
  <si>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</si>
  <si>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</si>
  <si>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</si>
  <si>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</si>
  <si>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</si>
  <si>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</si>
  <si>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</si>
  <si>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</si>
  <si>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</si>
  <si>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</si>
  <si>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</si>
  <si>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</si>
  <si>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</si>
  <si>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</si>
  <si>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</si>
  <si>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</si>
  <si>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</si>
  <si>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</si>
  <si>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</si>
  <si>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</si>
  <si>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</si>
  <si>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</si>
  <si>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</si>
  <si>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</si>
  <si>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</si>
  <si>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</si>
  <si>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</si>
  <si>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</si>
  <si>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</si>
  <si>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</si>
  <si>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</si>
  <si>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</si>
  <si>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</si>
  <si>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</si>
  <si>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</si>
  <si>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</si>
  <si>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</si>
  <si>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</si>
  <si>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</si>
  <si>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</si>
  <si>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</si>
  <si>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</si>
  <si>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</si>
  <si>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</si>
  <si>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</si>
  <si>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</si>
  <si>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</si>
  <si>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</si>
  <si>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</si>
  <si>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</si>
  <si>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</si>
  <si>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</si>
  <si>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</si>
  <si>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</si>
  <si>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</si>
  <si>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</si>
  <si>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</si>
  <si>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</si>
  <si>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</si>
  <si>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</si>
  <si>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</si>
  <si>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</si>
  <si>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</si>
  <si>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</si>
  <si>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</si>
  <si>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</si>
  <si>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</si>
  <si>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</si>
  <si>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</si>
  <si>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</si>
  <si>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</si>
  <si>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</si>
  <si>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</si>
  <si>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</si>
  <si>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</si>
  <si>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</si>
  <si>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</si>
  <si>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</si>
  <si>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</si>
  <si>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</si>
  <si>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</si>
  <si>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</si>
  <si>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</si>
  <si>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</si>
  <si>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</si>
  <si>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</si>
  <si>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</si>
  <si>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</si>
  <si>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</si>
  <si>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</si>
  <si>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</si>
  <si>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</si>
  <si>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</si>
  <si>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</si>
  <si>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</si>
  <si>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</si>
  <si>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</si>
  <si>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</si>
  <si>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</si>
  <si>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</si>
  <si>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</si>
  <si>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</si>
  <si>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</si>
  <si>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</si>
  <si>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</si>
  <si>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</si>
  <si>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</si>
  <si>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</si>
  <si>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</si>
  <si>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</si>
  <si>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</si>
  <si>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</si>
  <si>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</si>
  <si>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</si>
  <si>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</si>
  <si>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</si>
  <si>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</si>
  <si>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</si>
  <si>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</si>
  <si>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</si>
  <si>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</si>
  <si>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</si>
  <si>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</si>
  <si>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</si>
  <si>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</si>
  <si>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</si>
  <si>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</si>
  <si>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</si>
  <si>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</si>
  <si>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</si>
  <si>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</si>
  <si>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</si>
  <si>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</si>
  <si>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</si>
  <si>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</si>
  <si>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</si>
  <si>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</si>
  <si>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</si>
  <si>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</si>
  <si>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</si>
  <si>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</si>
  <si>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</si>
  <si>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</si>
  <si>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</si>
  <si>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</si>
  <si>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</si>
  <si>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</si>
  <si>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</si>
  <si>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</si>
  <si>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</si>
  <si>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</si>
  <si>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</si>
  <si>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</si>
  <si>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</si>
  <si>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</si>
  <si>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</si>
  <si>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</si>
  <si>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</si>
  <si>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</si>
  <si>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</si>
  <si>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</si>
  <si>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</si>
  <si>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</si>
  <si>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</si>
  <si>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</si>
  <si>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</si>
  <si>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</si>
  <si>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</si>
  <si>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</si>
  <si>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</si>
  <si>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</si>
  <si>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</si>
  <si>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</si>
  <si>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</si>
  <si>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</si>
  <si>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</si>
  <si>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</si>
  <si>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</si>
  <si>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</si>
  <si>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</si>
  <si>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</si>
  <si>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</si>
  <si>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</si>
  <si>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</si>
  <si>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</si>
  <si>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</si>
  <si>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</si>
  <si>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</si>
  <si>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</si>
  <si>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</si>
  <si>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</si>
  <si>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</si>
  <si>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</si>
  <si>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</si>
  <si>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</si>
  <si>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</si>
  <si>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</si>
  <si>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</si>
  <si>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</si>
  <si>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</si>
  <si>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</si>
  <si>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</si>
  <si>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</si>
  <si>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</si>
  <si>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</si>
  <si>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</si>
  <si>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</si>
  <si>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</si>
  <si>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</si>
  <si>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</si>
  <si>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</si>
  <si>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</si>
  <si>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</si>
  <si>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</si>
  <si>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</si>
  <si>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</si>
  <si>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</si>
  <si>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</si>
  <si>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</si>
  <si>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</si>
  <si>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</si>
  <si>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</si>
  <si>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</si>
  <si>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</si>
  <si>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</si>
  <si>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</si>
  <si>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</si>
  <si>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</si>
  <si>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</si>
  <si>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</si>
  <si>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</si>
  <si>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</si>
  <si>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</si>
  <si>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</si>
  <si>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</si>
  <si>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</si>
  <si>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</si>
  <si>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</si>
  <si>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</si>
  <si>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</si>
  <si>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</si>
  <si>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</si>
  <si>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</si>
  <si>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</si>
  <si>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</si>
  <si>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</si>
  <si>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</si>
  <si>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</si>
  <si>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</si>
  <si>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</si>
  <si>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</si>
  <si>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</si>
  <si>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</si>
  <si>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</si>
  <si>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</si>
  <si>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</si>
  <si>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</si>
  <si>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</si>
  <si>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</si>
  <si>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</si>
  <si>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</si>
  <si>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</si>
  <si>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</si>
  <si>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</si>
  <si>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</si>
  <si>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</si>
  <si>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</si>
  <si>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</si>
  <si>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</si>
  <si>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</si>
  <si>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</si>
  <si>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</si>
  <si>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</si>
  <si>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</si>
  <si>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</si>
  <si>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</si>
  <si>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</si>
  <si>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</si>
  <si>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</si>
  <si>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</si>
  <si>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</si>
  <si>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</si>
  <si>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</si>
  <si>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</si>
  <si>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</si>
  <si>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</si>
  <si>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</si>
  <si>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</si>
  <si>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</si>
  <si>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</si>
  <si>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</si>
  <si>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</si>
  <si>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</si>
  <si>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</si>
  <si>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</si>
  <si>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</si>
  <si>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</si>
  <si>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</si>
  <si>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</si>
  <si>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</si>
  <si>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</si>
  <si>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</si>
  <si>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</si>
  <si>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</si>
  <si>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</si>
  <si>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</si>
  <si>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</si>
  <si>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</si>
  <si>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</si>
  <si>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</si>
  <si>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</si>
  <si>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</si>
  <si>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</si>
  <si>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</si>
  <si>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</si>
  <si>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</si>
  <si>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</si>
  <si>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</si>
  <si>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</si>
  <si>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</si>
  <si>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</si>
  <si>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</si>
  <si>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</si>
  <si>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</si>
  <si>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</si>
  <si>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</si>
  <si>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</si>
  <si>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</si>
  <si>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</si>
  <si>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</si>
  <si>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</si>
  <si>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</si>
  <si>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</si>
  <si>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</si>
  <si>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</si>
  <si>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</si>
  <si>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</si>
  <si>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</si>
  <si>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</si>
  <si>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</si>
  <si>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</si>
  <si>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</si>
  <si>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</si>
  <si>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</si>
  <si>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</si>
  <si>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</si>
  <si>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</si>
  <si>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</si>
  <si>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</si>
  <si>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</si>
  <si>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</si>
  <si>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</si>
  <si>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</si>
  <si>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</si>
  <si>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</si>
  <si>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</si>
  <si>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</si>
  <si>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</si>
  <si>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</si>
  <si>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</si>
  <si>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</si>
  <si>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</si>
  <si>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</si>
  <si>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</si>
  <si>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</si>
  <si>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</si>
  <si>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</si>
  <si>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</si>
  <si>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</si>
  <si>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</si>
  <si>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</si>
  <si>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</si>
  <si>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</si>
  <si>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</si>
  <si>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</si>
  <si>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</si>
  <si>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</si>
  <si>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</si>
  <si>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</si>
  <si>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</si>
  <si>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</si>
  <si>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</si>
  <si>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</si>
  <si>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</si>
  <si>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</si>
  <si>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</si>
  <si>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</si>
  <si>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</si>
  <si>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</si>
  <si>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</si>
  <si>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</si>
  <si>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</si>
  <si>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</si>
  <si>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</si>
  <si>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</si>
  <si>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</si>
  <si>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</si>
  <si>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</si>
  <si>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</si>
  <si>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</si>
  <si>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</si>
  <si>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</si>
  <si>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</si>
  <si>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</si>
  <si>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</si>
  <si>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</si>
  <si>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</si>
  <si>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</si>
  <si>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</si>
  <si>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</si>
  <si>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</si>
  <si>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</si>
  <si>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</si>
  <si>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</si>
  <si>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</si>
  <si>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</si>
  <si>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</si>
  <si>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</si>
  <si>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</si>
  <si>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</si>
  <si>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</si>
  <si>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</si>
  <si>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</si>
  <si>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</si>
  <si>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</si>
  <si>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</si>
  <si>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</si>
  <si>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</si>
  <si>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</si>
  <si>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</si>
  <si>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</si>
  <si>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</si>
  <si>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</si>
  <si>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</si>
  <si>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</si>
  <si>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</si>
  <si>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</si>
  <si>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</si>
  <si>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</si>
  <si>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</si>
  <si>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</si>
  <si>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</si>
  <si>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</si>
  <si>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</si>
  <si>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</si>
  <si>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</si>
  <si>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</si>
  <si>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</si>
  <si>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</si>
  <si>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</si>
  <si>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</si>
  <si>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</si>
  <si>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</si>
  <si>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</si>
  <si>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</si>
  <si>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</si>
  <si>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</si>
  <si>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</si>
  <si>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</si>
  <si>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</si>
  <si>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</si>
  <si>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</si>
  <si>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</si>
  <si>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</si>
  <si>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</si>
  <si>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</si>
  <si>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</si>
  <si>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</si>
  <si>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</si>
  <si>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</si>
  <si>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</si>
  <si>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</si>
  <si>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</si>
  <si>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</si>
  <si>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</si>
  <si>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</si>
  <si>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</si>
  <si>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</si>
  <si>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</si>
  <si>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</si>
  <si>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</si>
  <si>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</si>
  <si>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</si>
  <si>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</si>
  <si>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</si>
  <si>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</si>
  <si>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</si>
  <si>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</si>
  <si>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</si>
  <si>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</si>
  <si>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</si>
  <si>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</si>
  <si>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</si>
  <si>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</si>
  <si>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</si>
  <si>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</si>
  <si>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</si>
  <si>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</si>
  <si>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</si>
  <si>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</si>
  <si>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</si>
  <si>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</si>
  <si>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</si>
  <si>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</si>
  <si>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</si>
  <si>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</si>
  <si>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</si>
  <si>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</si>
  <si>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</si>
  <si>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</si>
  <si>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</si>
  <si>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</si>
  <si>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</si>
  <si>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</si>
  <si>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</si>
  <si>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</si>
  <si>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</si>
  <si>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</si>
  <si>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</si>
  <si>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</si>
  <si>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</si>
  <si>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</si>
  <si>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</si>
  <si>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</si>
  <si>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</si>
  <si>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</si>
  <si>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</si>
  <si>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</si>
  <si>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</si>
  <si>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</si>
  <si>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</si>
  <si>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</si>
  <si>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</si>
  <si>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</si>
  <si>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</si>
  <si>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</si>
  <si>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</si>
  <si>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</si>
  <si>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</si>
  <si>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</si>
  <si>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</si>
  <si>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</si>
  <si>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</si>
  <si>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</si>
  <si>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</si>
  <si>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</si>
  <si>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</si>
  <si>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</si>
  <si>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</si>
  <si>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</si>
  <si>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</si>
  <si>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</si>
  <si>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</si>
  <si>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</si>
  <si>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</si>
  <si>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</si>
  <si>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</si>
  <si>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</si>
  <si>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</si>
  <si>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</si>
  <si>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</si>
  <si>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</si>
  <si>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</si>
  <si>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</si>
  <si>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</si>
  <si>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</si>
  <si>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</si>
  <si>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</si>
  <si>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</si>
  <si>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</si>
  <si>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</si>
  <si>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</si>
  <si>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</si>
  <si>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</si>
  <si>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</si>
  <si>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</si>
  <si>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</si>
  <si>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</si>
  <si>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</si>
  <si>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</si>
  <si>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</si>
  <si>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</si>
  <si>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</si>
  <si>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</si>
  <si>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</si>
  <si>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</si>
  <si>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</si>
  <si>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</si>
  <si>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</si>
  <si>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</si>
  <si>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</si>
  <si>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</si>
  <si>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</si>
  <si>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</si>
  <si>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</si>
  <si>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</si>
  <si>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</si>
  <si>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</si>
  <si>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</si>
  <si>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</si>
  <si>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</si>
  <si>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</si>
  <si>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</si>
  <si>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</si>
  <si>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</si>
  <si>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</si>
  <si>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</si>
  <si>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</si>
  <si>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</si>
  <si>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</si>
  <si>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</si>
  <si>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</si>
  <si>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</si>
  <si>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</si>
  <si>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</si>
  <si>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</si>
  <si>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</si>
  <si>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</si>
  <si>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</si>
  <si>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</si>
  <si>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</si>
  <si>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</si>
  <si>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</si>
  <si>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</si>
  <si>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</si>
  <si>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</si>
  <si>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</si>
  <si>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</si>
  <si>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</si>
  <si>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</si>
  <si>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</si>
  <si>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</si>
  <si>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</si>
  <si>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</si>
  <si>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</si>
  <si>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</si>
  <si>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</si>
  <si>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</si>
  <si>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</si>
  <si>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</si>
  <si>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</si>
  <si>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</si>
  <si>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</si>
  <si>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</si>
  <si>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</si>
  <si>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</si>
  <si>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</si>
  <si>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</si>
  <si>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</si>
  <si>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</si>
  <si>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</si>
  <si>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</si>
  <si>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</si>
  <si>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</si>
  <si>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</si>
  <si>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</si>
  <si>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</si>
  <si>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</si>
  <si>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</si>
  <si>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</si>
  <si>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</si>
  <si>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</si>
  <si>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</si>
  <si>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</si>
  <si>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</si>
  <si>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</si>
  <si>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</si>
  <si>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</si>
  <si>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</si>
  <si>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</si>
  <si>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</si>
  <si>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</si>
  <si>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</si>
  <si>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</si>
  <si>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</si>
  <si>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</si>
  <si>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</si>
  <si>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</si>
  <si>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</si>
  <si>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</si>
  <si>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</si>
  <si>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</si>
  <si>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</si>
  <si>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</si>
  <si>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</si>
  <si>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</si>
  <si>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</si>
  <si>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</si>
  <si>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</si>
  <si>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</si>
  <si>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</si>
  <si>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</si>
  <si>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</si>
  <si>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</si>
  <si>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</si>
  <si>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</si>
  <si>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</si>
  <si>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</si>
  <si>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</si>
  <si>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</si>
  <si>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</si>
  <si>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</si>
  <si>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</si>
  <si>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</si>
  <si>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</si>
  <si>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</si>
  <si>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</si>
  <si>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</si>
  <si>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</si>
  <si>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</si>
  <si>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</si>
  <si>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</si>
  <si>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</si>
  <si>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</si>
  <si>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</si>
  <si>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</si>
  <si>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</si>
  <si>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</si>
  <si>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</si>
  <si>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</si>
  <si>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</si>
  <si>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</si>
  <si>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</si>
  <si>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</si>
  <si>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</si>
  <si>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</si>
  <si>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</si>
  <si>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</si>
  <si>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</si>
  <si>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</si>
  <si>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</si>
  <si>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</si>
  <si>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</si>
  <si>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</si>
  <si>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</si>
  <si>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</si>
  <si>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</si>
  <si>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</si>
  <si>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</si>
  <si>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</si>
  <si>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</si>
  <si>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</si>
  <si>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</si>
  <si>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</si>
  <si>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</si>
  <si>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</si>
  <si>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</si>
  <si>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</si>
  <si>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</si>
  <si>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</si>
  <si>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</si>
  <si>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</si>
  <si>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</si>
  <si>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</si>
  <si>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</si>
  <si>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</si>
  <si>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</si>
  <si>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</si>
  <si>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</si>
  <si>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</si>
  <si>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</si>
  <si>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</si>
  <si>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</si>
  <si>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</si>
  <si>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</si>
  <si>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</si>
  <si>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</si>
  <si>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</si>
  <si>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</si>
  <si>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</si>
  <si>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</si>
  <si>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</si>
  <si>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</si>
  <si>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</si>
  <si>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</si>
  <si>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</si>
  <si>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</si>
  <si>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</si>
  <si>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</si>
  <si>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</si>
  <si>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</si>
  <si>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</si>
  <si>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</si>
  <si>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</si>
  <si>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</si>
  <si>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</si>
  <si>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</si>
  <si>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</si>
  <si>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</si>
  <si>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</si>
  <si>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</si>
  <si>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</si>
  <si>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</si>
  <si>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</si>
  <si>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</si>
  <si>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</si>
  <si>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</si>
  <si>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</si>
  <si>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</si>
  <si>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</si>
  <si>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</si>
  <si>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</si>
  <si>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</si>
  <si>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</si>
  <si>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</si>
  <si>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</si>
  <si>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</si>
  <si>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</si>
  <si>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</si>
  <si>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</si>
  <si>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</si>
  <si>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</si>
  <si>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</si>
  <si>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</si>
  <si>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</si>
  <si>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</si>
  <si>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</si>
  <si>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</si>
  <si>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</si>
  <si>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</si>
  <si>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</si>
  <si>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</si>
  <si>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</si>
  <si>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</si>
  <si>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</si>
  <si>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</si>
  <si>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</si>
  <si>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</si>
  <si>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</si>
  <si>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</si>
  <si>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</si>
  <si>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</si>
  <si>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</si>
  <si>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</si>
  <si>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</si>
  <si>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</si>
  <si>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</si>
  <si>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</si>
  <si>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</si>
  <si>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</si>
  <si>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</si>
  <si>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</si>
  <si>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</si>
  <si>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</si>
  <si>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</si>
  <si>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</si>
  <si>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</si>
  <si>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</si>
  <si>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</si>
  <si>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</si>
  <si>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</si>
  <si>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</si>
  <si>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</si>
  <si>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</si>
  <si>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</si>
  <si>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</si>
  <si>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</si>
  <si>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</si>
  <si>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</si>
  <si>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</si>
  <si>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</si>
  <si>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</si>
  <si>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</si>
  <si>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</si>
  <si>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</si>
  <si>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</si>
  <si>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</si>
  <si>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</si>
  <si>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</si>
  <si>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</si>
  <si>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</si>
  <si>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</si>
  <si>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</si>
  <si>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</si>
  <si>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</si>
  <si>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</si>
  <si>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</si>
  <si>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</si>
  <si>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</si>
  <si>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</si>
  <si>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</si>
  <si>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</si>
  <si>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</si>
  <si>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</si>
  <si>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</si>
  <si>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</si>
  <si>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</si>
  <si>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</si>
  <si>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</si>
  <si>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</si>
  <si>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</si>
  <si>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</si>
  <si>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</si>
  <si>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</si>
  <si>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</si>
  <si>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</si>
  <si>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</si>
  <si>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</si>
  <si>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</si>
  <si>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</si>
  <si>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</si>
  <si>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</si>
  <si>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</si>
  <si>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</si>
  <si>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</si>
  <si>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</si>
  <si>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</si>
  <si>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</si>
  <si>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</si>
  <si>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</si>
  <si>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</si>
  <si>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</si>
  <si>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</si>
  <si>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</si>
  <si>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</si>
  <si>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</si>
  <si>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</si>
  <si>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</si>
  <si>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</si>
  <si>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</si>
  <si>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</si>
  <si>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</si>
  <si>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</si>
  <si>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</si>
  <si>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</si>
  <si>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</si>
  <si>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</si>
  <si>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</si>
  <si>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</si>
  <si>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</si>
  <si>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</si>
  <si>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</si>
  <si>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</si>
  <si>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</si>
  <si>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</si>
  <si>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</si>
  <si>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</si>
  <si>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</si>
  <si>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</si>
  <si>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</si>
  <si>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</si>
  <si>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</si>
  <si>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</si>
  <si>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</si>
  <si>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</si>
  <si>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</si>
  <si>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</si>
  <si>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</si>
  <si>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</si>
  <si>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</si>
  <si>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</si>
  <si>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</si>
  <si>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</si>
  <si>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</si>
  <si>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</si>
  <si>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</si>
  <si>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</si>
  <si>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</si>
  <si>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</si>
  <si>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</si>
  <si>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</si>
  <si>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</si>
  <si>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</si>
  <si>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</si>
  <si>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</si>
  <si>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</si>
  <si>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</si>
  <si>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</si>
  <si>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</si>
  <si>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</si>
  <si>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</si>
  <si>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</si>
  <si>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</si>
  <si>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</si>
  <si>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</si>
  <si>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</si>
  <si>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</si>
  <si>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</si>
  <si>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</si>
  <si>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</si>
  <si>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</si>
  <si>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</si>
  <si>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</si>
  <si>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</si>
  <si>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</si>
  <si>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</si>
  <si>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</si>
  <si>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</si>
  <si>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</si>
  <si>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</si>
  <si>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</si>
  <si>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</si>
  <si>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</si>
  <si>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</si>
  <si>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</si>
  <si>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</si>
  <si>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</si>
  <si>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</si>
  <si>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</si>
  <si>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</si>
  <si>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</si>
  <si>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</si>
  <si>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</si>
  <si>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</si>
  <si>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</si>
  <si>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</si>
  <si>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</si>
  <si>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</si>
  <si>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</si>
  <si>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</si>
  <si>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</si>
  <si>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</si>
  <si>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</si>
  <si>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</si>
  <si>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</si>
  <si>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</si>
  <si>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</si>
  <si>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</si>
  <si>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</si>
  <si>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</si>
  <si>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</si>
  <si>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</si>
  <si>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</si>
  <si>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</si>
  <si>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</si>
  <si>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</si>
  <si>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</si>
  <si>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</si>
  <si>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</si>
  <si>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</si>
  <si>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</si>
  <si>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</si>
  <si>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</si>
  <si>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</si>
  <si>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</si>
  <si>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</si>
  <si>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</si>
  <si>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</si>
  <si>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</si>
  <si>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</si>
  <si>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</si>
  <si>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</si>
  <si>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</si>
  <si>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</si>
  <si>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</si>
  <si>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</si>
  <si>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</si>
  <si>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</si>
  <si>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</si>
  <si>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</si>
  <si>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</si>
  <si>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</si>
  <si>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</si>
  <si>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</si>
  <si>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</si>
  <si>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</si>
  <si>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</si>
  <si>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</si>
  <si>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</si>
  <si>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</si>
  <si>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</si>
  <si>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</si>
  <si>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</si>
  <si>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</si>
  <si>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</si>
  <si>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</si>
  <si>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</si>
  <si>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</si>
  <si>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</si>
  <si>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</si>
  <si>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</si>
  <si>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</si>
  <si>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</si>
  <si>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</si>
  <si>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</si>
  <si>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</si>
  <si>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</si>
  <si>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</si>
  <si>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</si>
  <si>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</si>
  <si>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</si>
  <si>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</si>
  <si>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</si>
  <si>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</si>
  <si>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</si>
  <si>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</si>
  <si>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</si>
  <si>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</si>
  <si>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</si>
  <si>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</si>
  <si>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</si>
  <si>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</si>
  <si>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</si>
  <si>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</si>
  <si>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</si>
  <si>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</si>
  <si>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</si>
  <si>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</si>
  <si>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</si>
  <si>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</si>
  <si>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</si>
  <si>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</si>
  <si>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</si>
  <si>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</si>
  <si>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</si>
  <si>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</si>
  <si>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</si>
  <si>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</si>
  <si>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</si>
  <si>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</si>
  <si>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</si>
  <si>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</si>
  <si>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</si>
  <si>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</si>
  <si>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</si>
  <si>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</si>
  <si>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</si>
  <si>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</si>
  <si>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</si>
  <si>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</si>
  <si>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</si>
  <si>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</si>
  <si>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</si>
  <si>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</si>
  <si>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</si>
  <si>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</si>
  <si>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</si>
  <si>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</si>
  <si>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</si>
  <si>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</si>
  <si>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</si>
  <si>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</si>
  <si>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</si>
  <si>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</si>
  <si>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</si>
  <si>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</si>
  <si>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</si>
  <si>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</si>
  <si>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</si>
  <si>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</si>
  <si>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</si>
  <si>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</si>
  <si>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</si>
  <si>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</si>
  <si>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</si>
  <si>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</si>
  <si>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</si>
  <si>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</si>
  <si>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</si>
  <si>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</si>
  <si>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</si>
  <si>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</si>
  <si>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</si>
  <si>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</si>
  <si>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</si>
  <si>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</si>
  <si>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</si>
  <si>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</si>
  <si>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</si>
  <si>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</si>
  <si>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</si>
  <si>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</si>
  <si>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</si>
  <si>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</si>
  <si>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</si>
  <si>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</si>
  <si>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</si>
  <si>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</si>
  <si>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</si>
  <si>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</si>
  <si>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</si>
  <si>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</si>
  <si>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</si>
  <si>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</si>
  <si>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</si>
  <si>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</si>
  <si>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</si>
  <si>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</si>
  <si>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</si>
  <si>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</si>
  <si>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</si>
  <si>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</si>
  <si>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</si>
  <si>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</si>
  <si>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</si>
  <si>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</si>
  <si>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</si>
  <si>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</si>
  <si>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</si>
  <si>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</si>
  <si>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</si>
  <si>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</si>
  <si>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</si>
  <si>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</si>
  <si>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</si>
  <si>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</si>
  <si>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</si>
  <si>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</si>
  <si>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</si>
  <si>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</si>
  <si>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</si>
  <si>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</si>
  <si>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</si>
  <si>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</si>
  <si>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</si>
  <si>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</si>
  <si>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</si>
  <si>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</si>
  <si>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</si>
  <si>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</si>
  <si>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</si>
  <si>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</si>
  <si>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</si>
  <si>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</si>
  <si>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</si>
  <si>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</si>
  <si>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</si>
  <si>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</si>
  <si>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</si>
  <si>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</si>
  <si>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</si>
  <si>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</si>
  <si>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</si>
  <si>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</si>
  <si>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</si>
  <si>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</si>
  <si>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</si>
  <si>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</si>
  <si>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</si>
  <si>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</si>
  <si>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</si>
  <si>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</si>
  <si>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</si>
  <si>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</si>
  <si>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</si>
  <si>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</si>
  <si>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</si>
  <si>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</si>
  <si>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</si>
  <si>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</si>
  <si>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</si>
  <si>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</si>
  <si>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</si>
  <si>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</si>
  <si>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</si>
  <si>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</si>
  <si>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</si>
  <si>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</si>
  <si>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</si>
  <si>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</si>
  <si>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</si>
  <si>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</si>
  <si>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</si>
  <si>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</si>
  <si>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</si>
  <si>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</si>
  <si>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</si>
  <si>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</si>
  <si>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</si>
  <si>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</si>
  <si>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</si>
  <si>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</si>
  <si>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</si>
  <si>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</si>
  <si>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</si>
  <si>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</si>
  <si>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</si>
  <si>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</si>
  <si>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</si>
  <si>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</si>
  <si>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</si>
  <si>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</si>
  <si>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</si>
  <si>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</si>
  <si>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</si>
  <si>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</si>
  <si>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</si>
  <si>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</si>
  <si>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</si>
  <si>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</si>
  <si>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</si>
  <si>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</si>
  <si>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</si>
  <si>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</si>
  <si>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</si>
  <si>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</si>
  <si>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</si>
  <si>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</si>
  <si>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</si>
  <si>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</si>
  <si>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</si>
  <si>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</si>
  <si>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</si>
  <si>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</si>
  <si>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</si>
  <si>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</si>
  <si>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</si>
  <si>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</si>
  <si>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</si>
  <si>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</si>
  <si>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</si>
  <si>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</si>
  <si>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</si>
  <si>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</si>
  <si>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</si>
  <si>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</si>
  <si>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</si>
  <si>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</si>
  <si>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</si>
  <si>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</si>
  <si>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</si>
  <si>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</si>
  <si>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</si>
  <si>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</si>
  <si>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</si>
  <si>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</si>
  <si>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</si>
  <si>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</si>
  <si>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</si>
  <si>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</si>
  <si>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</si>
  <si>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</si>
  <si>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</si>
  <si>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</si>
  <si>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</si>
  <si>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</si>
  <si>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</si>
  <si>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</si>
  <si>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</si>
  <si>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</si>
  <si>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</si>
  <si>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</si>
  <si>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</si>
  <si>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</si>
  <si>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</si>
  <si>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</si>
  <si>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</si>
  <si>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</si>
  <si>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</si>
  <si>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</si>
  <si>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</si>
  <si>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</si>
  <si>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</si>
  <si>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</si>
  <si>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</si>
  <si>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</si>
  <si>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</si>
  <si>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</si>
  <si>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</si>
  <si>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</si>
  <si>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</si>
  <si>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</si>
  <si>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</si>
  <si>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</si>
  <si>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</si>
  <si>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</si>
  <si>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</si>
  <si>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</si>
  <si>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</si>
  <si>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</si>
  <si>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</si>
  <si>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</si>
  <si>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</si>
  <si>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</si>
  <si>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</si>
  <si>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</si>
  <si>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</si>
  <si>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</si>
  <si>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</si>
  <si>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</si>
  <si>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</si>
  <si>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</si>
  <si>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</si>
  <si>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</si>
  <si>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</si>
  <si>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</si>
  <si>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</si>
  <si>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</si>
  <si>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</si>
  <si>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</si>
  <si>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</si>
  <si>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</si>
  <si>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</si>
  <si>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</si>
  <si>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</si>
  <si>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</si>
  <si>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</si>
  <si>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</si>
  <si>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</si>
  <si>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</si>
  <si>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</si>
  <si>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</si>
  <si>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</si>
  <si>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</si>
  <si>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</si>
  <si>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</si>
  <si>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</si>
  <si>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</si>
  <si>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</si>
  <si>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</si>
  <si>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</si>
  <si>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</si>
  <si>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</si>
  <si>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</si>
  <si>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</si>
  <si>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</si>
  <si>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</si>
  <si>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</si>
  <si>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</si>
  <si>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</si>
  <si>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</si>
  <si>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</si>
  <si>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</si>
  <si>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</si>
  <si>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</si>
  <si>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</si>
  <si>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</si>
  <si>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</si>
  <si>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</si>
  <si>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</si>
  <si>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</si>
  <si>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</si>
  <si>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</si>
  <si>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</si>
  <si>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</si>
  <si>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</si>
  <si>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</si>
  <si>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</si>
  <si>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</si>
  <si>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</si>
  <si>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</si>
  <si>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</si>
  <si>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</si>
  <si>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</si>
  <si>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</si>
  <si>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</si>
  <si>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</si>
  <si>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</si>
  <si>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</si>
  <si>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</si>
  <si>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</si>
  <si>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</si>
  <si>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</si>
  <si>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</si>
  <si>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</si>
  <si>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</si>
  <si>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</si>
  <si>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</si>
  <si>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</si>
  <si>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</si>
  <si>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</si>
  <si>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</si>
  <si>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</si>
  <si>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</si>
  <si>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</si>
  <si>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</si>
  <si>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</si>
  <si>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</si>
  <si>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</si>
  <si>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</si>
  <si>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</si>
  <si>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</si>
  <si>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</si>
  <si>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</si>
  <si>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</si>
  <si>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</si>
  <si>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</si>
  <si>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</si>
  <si>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</si>
  <si>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</si>
  <si>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</si>
  <si>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</si>
  <si>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</si>
  <si>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</si>
  <si>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</si>
  <si>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</si>
  <si>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</si>
  <si>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</si>
  <si>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</si>
  <si>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</si>
  <si>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</si>
  <si>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</si>
  <si>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</si>
  <si>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</si>
  <si>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</si>
  <si>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</si>
  <si>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</si>
  <si>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</si>
  <si>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</si>
  <si>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</si>
  <si>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</si>
  <si>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</si>
  <si>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</si>
  <si>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</si>
  <si>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</si>
  <si>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</si>
  <si>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</si>
  <si>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</si>
  <si>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</si>
  <si>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</si>
  <si>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</si>
  <si>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</si>
  <si>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</si>
  <si>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</si>
  <si>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</si>
  <si>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</si>
  <si>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</si>
  <si>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</si>
  <si>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</si>
  <si>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</si>
  <si>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</si>
  <si>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</si>
  <si>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</si>
  <si>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</si>
  <si>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</si>
  <si>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</si>
  <si>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</si>
  <si>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</si>
  <si>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</si>
  <si>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</si>
  <si>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</si>
  <si>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</si>
  <si>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</si>
  <si>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</si>
  <si>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</si>
  <si>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</si>
  <si>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</si>
  <si>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</si>
  <si>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</si>
  <si>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</si>
  <si>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</si>
  <si>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</si>
  <si>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</si>
  <si>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</si>
  <si>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</si>
  <si>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</si>
  <si>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</si>
  <si>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</si>
  <si>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</si>
  <si>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</si>
  <si>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</si>
  <si>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</si>
  <si>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</si>
  <si>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</si>
  <si>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</si>
  <si>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</si>
  <si>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</si>
  <si>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</si>
  <si>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</si>
  <si>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</si>
  <si>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</si>
  <si>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</si>
  <si>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</si>
  <si>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</si>
  <si>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</si>
  <si>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</si>
  <si>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</si>
  <si>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</si>
  <si>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</si>
  <si>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</si>
  <si>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</si>
  <si>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</si>
  <si>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</si>
  <si>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</si>
  <si>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</si>
  <si>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</si>
  <si>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</si>
  <si>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</si>
  <si>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</si>
  <si>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</si>
  <si>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</si>
  <si>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</si>
  <si>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</si>
  <si>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</si>
  <si>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</si>
  <si>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</si>
  <si>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</si>
  <si>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</si>
  <si>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</si>
  <si>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</si>
  <si>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</si>
  <si>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</si>
  <si>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</si>
  <si>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</si>
  <si>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</si>
  <si>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</si>
  <si>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</si>
  <si>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</si>
  <si>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</si>
  <si>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</si>
  <si>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</si>
  <si>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</si>
  <si>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</si>
  <si>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</si>
  <si>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</si>
  <si>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</si>
  <si>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</si>
  <si>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</si>
  <si>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</si>
  <si>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</si>
  <si>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</si>
  <si>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</si>
  <si>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</si>
  <si>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</si>
  <si>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</si>
  <si>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</si>
  <si>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</si>
  <si>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</si>
  <si>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</si>
  <si>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</si>
  <si>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</si>
  <si>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</si>
  <si>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</si>
  <si>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</si>
  <si>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</si>
  <si>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</si>
  <si>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</si>
  <si>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</si>
  <si>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</si>
  <si>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</si>
  <si>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</si>
  <si>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</si>
  <si>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</si>
  <si>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</si>
  <si>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</si>
  <si>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</si>
  <si>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</si>
  <si>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</si>
  <si>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</si>
  <si>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</si>
  <si>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</si>
  <si>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</si>
  <si>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</si>
  <si>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</si>
  <si>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</si>
  <si>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</si>
  <si>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</si>
  <si>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</si>
  <si>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</si>
  <si>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</si>
  <si>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</si>
  <si>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</si>
  <si>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</si>
  <si>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</si>
  <si>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</si>
  <si>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</si>
  <si>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</si>
  <si>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</si>
  <si>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</si>
  <si>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</si>
  <si>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</si>
  <si>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</si>
  <si>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</si>
  <si>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</si>
  <si>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</si>
  <si>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</si>
  <si>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</si>
  <si>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</si>
  <si>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</si>
  <si>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</si>
  <si>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</si>
  <si>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</si>
  <si>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</si>
  <si>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</si>
  <si>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</si>
  <si>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</si>
  <si>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</si>
  <si>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</si>
  <si>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</si>
  <si>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</si>
  <si>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</si>
  <si>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</si>
  <si>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</si>
  <si>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</si>
  <si>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</si>
  <si>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</si>
  <si>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</si>
  <si>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</si>
  <si>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</si>
  <si>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</si>
  <si>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</si>
  <si>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</si>
  <si>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</si>
  <si>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</si>
  <si>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</si>
  <si>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</si>
  <si>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</si>
  <si>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</si>
  <si>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</si>
  <si>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</si>
  <si>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</si>
  <si>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</si>
  <si>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</si>
  <si>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</si>
  <si>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</si>
  <si>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</si>
  <si>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</si>
  <si>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</si>
  <si>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</si>
  <si>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</si>
  <si>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</si>
  <si>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</si>
  <si>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</si>
  <si>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</si>
  <si>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</si>
  <si>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</si>
  <si>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</si>
  <si>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</si>
  <si>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</si>
  <si>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</si>
  <si>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</si>
  <si>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</si>
  <si>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</si>
  <si>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</si>
  <si>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</si>
  <si>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</si>
  <si>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</si>
  <si>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</si>
  <si>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</si>
  <si>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</si>
  <si>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</si>
  <si>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</si>
  <si>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</si>
  <si>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</si>
  <si>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</si>
  <si>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</si>
  <si>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</si>
  <si>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</si>
  <si>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</si>
  <si>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</si>
  <si>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</si>
  <si>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</si>
  <si>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</si>
  <si>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</si>
  <si>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</si>
  <si>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</si>
  <si>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</si>
  <si>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</si>
  <si>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</si>
  <si>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</si>
  <si>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</si>
  <si>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</si>
  <si>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</si>
  <si>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</si>
  <si>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</si>
  <si>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</si>
  <si>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</si>
  <si>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</si>
  <si>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</si>
  <si>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</si>
  <si>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</si>
  <si>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</si>
  <si>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</si>
  <si>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</si>
  <si>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</si>
  <si>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</si>
  <si>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</si>
  <si>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</si>
  <si>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</si>
  <si>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</si>
  <si>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</si>
  <si>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</si>
  <si>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</si>
  <si>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</si>
  <si>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</si>
  <si>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</si>
  <si>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</si>
  <si>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</si>
  <si>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</si>
  <si>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</si>
  <si>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</si>
  <si>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</si>
  <si>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</si>
  <si>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</si>
  <si>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</si>
  <si>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</si>
  <si>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</si>
  <si>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</si>
  <si>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</si>
  <si>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</si>
  <si>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</si>
  <si>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</si>
  <si>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</si>
  <si>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</si>
  <si>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</si>
  <si>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</si>
  <si>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</si>
  <si>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</si>
  <si>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</si>
  <si>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</si>
  <si>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</si>
  <si>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</si>
  <si>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</si>
  <si>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</si>
  <si>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</si>
  <si>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</si>
  <si>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</si>
  <si>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</si>
  <si>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</si>
  <si>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</si>
  <si>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</si>
  <si>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</si>
  <si>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</si>
  <si>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</si>
  <si>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</si>
  <si>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</si>
  <si>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</si>
  <si>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</si>
  <si>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</si>
  <si>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</si>
  <si>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</si>
  <si>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</si>
  <si>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</si>
  <si>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</si>
  <si>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</si>
  <si>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</si>
  <si>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</si>
  <si>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</si>
  <si>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</si>
  <si>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</si>
  <si>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</si>
  <si>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</si>
  <si>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</si>
  <si>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</si>
  <si>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</si>
  <si>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</si>
  <si>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</si>
  <si>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</si>
  <si>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</si>
  <si>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</si>
  <si>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</si>
  <si>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</si>
  <si>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</si>
  <si>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</si>
  <si>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</si>
  <si>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</si>
  <si>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</si>
  <si>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</si>
  <si>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</si>
  <si>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</si>
  <si>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</si>
  <si>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</si>
  <si>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</si>
  <si>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</si>
  <si>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</si>
  <si>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</si>
  <si>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</si>
  <si>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</si>
  <si>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</si>
  <si>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</si>
  <si>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</si>
  <si>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</si>
  <si>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</si>
  <si>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</si>
  <si>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</si>
  <si>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</si>
  <si>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</si>
  <si>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</si>
  <si>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</si>
  <si>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</si>
  <si>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</si>
  <si>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</si>
  <si>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</si>
  <si>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</si>
  <si>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</si>
  <si>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</si>
  <si>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</si>
  <si>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</si>
  <si>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</si>
  <si>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</si>
  <si>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</si>
  <si>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</si>
  <si>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</si>
  <si>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</si>
  <si>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</si>
  <si>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</si>
  <si>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</si>
  <si>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</si>
  <si>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</si>
  <si>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</si>
  <si>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</si>
  <si>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</si>
  <si>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</si>
  <si>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</si>
  <si>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</si>
  <si>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</si>
  <si>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</si>
  <si>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</si>
  <si>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</si>
  <si>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</si>
  <si>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</si>
  <si>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</si>
  <si>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</si>
  <si>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</si>
  <si>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</si>
  <si>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</si>
  <si>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</si>
  <si>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</si>
  <si>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</si>
  <si>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</si>
  <si>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</si>
  <si>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</si>
  <si>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</si>
  <si>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</si>
  <si>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</si>
  <si>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</si>
  <si>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</si>
  <si>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</si>
  <si>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</si>
  <si>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</si>
  <si>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</si>
  <si>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</si>
  <si>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</si>
  <si>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</si>
  <si>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</si>
  <si>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</si>
  <si>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</si>
  <si>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</si>
  <si>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</si>
  <si>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</si>
  <si>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</si>
  <si>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</si>
  <si>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</si>
  <si>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</si>
  <si>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</si>
  <si>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</si>
  <si>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</si>
  <si>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</si>
  <si>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</si>
  <si>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</si>
  <si>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</si>
  <si>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</si>
  <si>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</si>
  <si>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</si>
  <si>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</si>
  <si>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</si>
  <si>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</si>
  <si>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</si>
  <si>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</si>
  <si>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</si>
  <si>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</si>
  <si>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</si>
  <si>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</si>
  <si>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</si>
  <si>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</si>
  <si>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</si>
  <si>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</si>
  <si>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</si>
  <si>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</si>
  <si>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</si>
  <si>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</si>
  <si>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</si>
  <si>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</si>
  <si>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</si>
  <si>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</si>
  <si>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</si>
  <si>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</si>
  <si>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</si>
  <si>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</si>
  <si>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</si>
  <si>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</si>
  <si>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</si>
  <si>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</si>
  <si>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</si>
  <si>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</si>
  <si>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</si>
  <si>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</si>
  <si>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</si>
  <si>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</si>
  <si>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</si>
  <si>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</si>
  <si>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</si>
  <si>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</si>
  <si>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</si>
  <si>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</si>
  <si>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</si>
  <si>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</si>
  <si>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</si>
  <si>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</si>
  <si>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</si>
  <si>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</si>
  <si>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</si>
  <si>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</si>
  <si>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</si>
  <si>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</si>
  <si>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</si>
  <si>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</si>
  <si>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</si>
  <si>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</si>
  <si>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</si>
  <si>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</si>
  <si>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</si>
  <si>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</si>
  <si>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</si>
  <si>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</si>
  <si>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</si>
  <si>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</si>
  <si>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</si>
  <si>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</si>
  <si>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</si>
  <si>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</si>
  <si>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</si>
  <si>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</si>
  <si>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</si>
  <si>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</si>
  <si>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</si>
  <si>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</si>
  <si>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</si>
  <si>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</si>
  <si>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</si>
  <si>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</si>
  <si>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</si>
  <si>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</si>
  <si>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</si>
  <si>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</si>
  <si>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</si>
  <si>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</si>
  <si>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</si>
  <si>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</si>
  <si>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</si>
  <si>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</si>
  <si>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</si>
  <si>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</si>
  <si>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</si>
  <si>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</si>
  <si>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</si>
  <si>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</si>
  <si>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</si>
  <si>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</si>
  <si>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</si>
  <si>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</si>
  <si>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</si>
  <si>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</si>
  <si>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</si>
  <si>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</si>
  <si>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</si>
  <si>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</si>
  <si>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</si>
  <si>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</si>
  <si>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</si>
  <si>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</si>
  <si>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</si>
  <si>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</si>
  <si>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</si>
  <si>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</si>
  <si>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</si>
  <si>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</si>
  <si>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</si>
  <si>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</si>
  <si>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</si>
  <si>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</si>
  <si>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</si>
  <si>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</si>
  <si>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</si>
  <si>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</si>
  <si>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</si>
  <si>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</si>
  <si>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</si>
  <si>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</si>
  <si>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</si>
  <si>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</si>
  <si>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</si>
  <si>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</si>
  <si>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</si>
  <si>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</si>
  <si>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</si>
  <si>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</si>
  <si>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</si>
  <si>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</si>
  <si>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</si>
  <si>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</si>
  <si>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</si>
  <si>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</si>
  <si>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</si>
  <si>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</si>
  <si>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</si>
  <si>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</si>
  <si>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</si>
  <si>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</si>
  <si>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</si>
  <si>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</si>
  <si>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</si>
  <si>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</si>
  <si>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</si>
  <si>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</si>
  <si>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</si>
  <si>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</si>
  <si>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</si>
  <si>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</si>
  <si>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</si>
  <si>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</si>
  <si>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</si>
  <si>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</si>
  <si>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</si>
  <si>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</si>
  <si>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</si>
  <si>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</si>
  <si>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</si>
  <si>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</si>
  <si>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</si>
  <si>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</si>
  <si>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</si>
  <si>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</si>
  <si>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</si>
  <si>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</si>
  <si>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</si>
  <si>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</si>
  <si>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</si>
  <si>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</si>
  <si>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</si>
  <si>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</si>
  <si>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</si>
  <si>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</si>
  <si>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</si>
  <si>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</si>
  <si>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</si>
  <si>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</si>
  <si>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</si>
  <si>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</si>
  <si>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</si>
  <si>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</si>
  <si>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</si>
  <si>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</si>
  <si>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</si>
  <si>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</si>
  <si>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</si>
  <si>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</si>
  <si>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</si>
  <si>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</si>
  <si>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</si>
  <si>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</si>
  <si>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</si>
  <si>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</si>
  <si>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</si>
  <si>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</si>
  <si>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</si>
  <si>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</si>
  <si>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</si>
  <si>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</si>
  <si>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</si>
  <si>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</si>
  <si>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</si>
  <si>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</si>
  <si>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</si>
  <si>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</si>
  <si>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</si>
  <si>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</si>
  <si>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</si>
  <si>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</si>
  <si>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</si>
  <si>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</si>
  <si>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</si>
  <si>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</si>
  <si>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</si>
  <si>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</si>
  <si>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</si>
  <si>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</si>
  <si>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</si>
  <si>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</si>
  <si>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</si>
  <si>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</si>
  <si>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</si>
  <si>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</si>
  <si>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</si>
  <si>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</si>
  <si>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</si>
  <si>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</si>
  <si>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</si>
  <si>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</si>
  <si>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</si>
  <si>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</si>
  <si>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</si>
  <si>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</si>
  <si>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</si>
  <si>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</si>
  <si>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</si>
  <si>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</si>
  <si>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</si>
  <si>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</si>
  <si>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</si>
  <si>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</si>
  <si>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</si>
  <si>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</si>
  <si>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</si>
  <si>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</si>
  <si>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</si>
  <si>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</si>
  <si>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</si>
  <si>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</si>
  <si>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</si>
  <si>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</si>
  <si>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</si>
  <si>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</si>
  <si>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</si>
  <si>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</si>
  <si>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</si>
  <si>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</si>
  <si>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</si>
  <si>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</si>
  <si>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</si>
  <si>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</si>
  <si>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</si>
  <si>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</si>
  <si>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</si>
  <si>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</si>
  <si>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</si>
  <si>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</si>
  <si>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</si>
  <si>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</si>
  <si>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</si>
  <si>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</si>
  <si>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</si>
  <si>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</si>
  <si>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</si>
  <si>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</si>
  <si>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</si>
  <si>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</si>
  <si>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</si>
  <si>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</si>
  <si>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</si>
  <si>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</si>
  <si>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</si>
  <si>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</si>
  <si>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</si>
  <si>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</si>
  <si>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</si>
  <si>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</si>
  <si>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</si>
  <si>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</si>
  <si>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</si>
  <si>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</si>
  <si>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</si>
  <si>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</si>
  <si>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</si>
  <si>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</si>
  <si>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</si>
  <si>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</si>
  <si>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</si>
  <si>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</si>
  <si>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</si>
  <si>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</si>
  <si>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</si>
  <si>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</si>
  <si>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</si>
  <si>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</si>
  <si>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</si>
  <si>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</si>
  <si>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</si>
  <si>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</si>
  <si>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</si>
  <si>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</si>
  <si>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</si>
  <si>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</si>
  <si>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</si>
  <si>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</si>
  <si>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</si>
  <si>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</si>
  <si>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</si>
  <si>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</si>
  <si>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</si>
  <si>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</si>
  <si>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</si>
  <si>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</si>
  <si>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</si>
  <si>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</si>
  <si>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</si>
  <si>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</si>
  <si>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</si>
  <si>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</si>
  <si>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</si>
  <si>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</si>
  <si>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</si>
  <si>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</si>
  <si>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</si>
  <si>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</si>
  <si>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</si>
  <si>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</si>
  <si>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</si>
  <si>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</si>
  <si>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</si>
  <si>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</si>
  <si>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</si>
  <si>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</si>
  <si>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</si>
  <si>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</si>
  <si>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</si>
  <si>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</si>
  <si>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</si>
  <si>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</si>
  <si>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</si>
  <si>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</si>
  <si>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</si>
  <si>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</si>
  <si>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</si>
  <si>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</si>
  <si>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</si>
  <si>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</si>
  <si>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</si>
  <si>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</si>
  <si>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</si>
  <si>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</si>
  <si>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</si>
  <si>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</si>
  <si>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</si>
  <si>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</si>
  <si>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</si>
  <si>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</si>
  <si>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</si>
  <si>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</si>
  <si>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</si>
  <si>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</si>
  <si>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</si>
  <si>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</si>
  <si>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</si>
  <si>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</si>
  <si>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</si>
  <si>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</si>
  <si>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</si>
  <si>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</si>
  <si>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</si>
  <si>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</si>
  <si>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</si>
  <si>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</si>
  <si>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</si>
  <si>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</si>
  <si>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</si>
  <si>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</si>
  <si>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</si>
  <si>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</si>
  <si>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</si>
  <si>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</si>
  <si>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</si>
  <si>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</si>
  <si>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</si>
  <si>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</si>
  <si>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</si>
  <si>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</si>
  <si>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</si>
  <si>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</si>
  <si>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</si>
  <si>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</si>
  <si>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</si>
  <si>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</si>
  <si>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</si>
  <si>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</si>
  <si>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</si>
  <si>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</si>
  <si>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</si>
  <si>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</si>
  <si>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</si>
  <si>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</si>
  <si>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</si>
  <si>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</si>
  <si>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</si>
  <si>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</si>
  <si>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</si>
  <si>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</si>
  <si>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</si>
  <si>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</si>
  <si>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</si>
  <si>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</si>
  <si>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</si>
  <si>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</si>
  <si>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</si>
  <si>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</si>
  <si>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</si>
  <si>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</si>
  <si>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</si>
  <si>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</si>
  <si>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</si>
  <si>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</si>
  <si>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</si>
  <si>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</si>
  <si>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</si>
  <si>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</si>
  <si>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</si>
  <si>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</si>
  <si>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</si>
  <si>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</si>
  <si>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</si>
  <si>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</si>
  <si>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</si>
  <si>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</si>
  <si>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</si>
  <si>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</si>
  <si>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</si>
  <si>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</si>
  <si>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</si>
  <si>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</si>
  <si>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</si>
  <si>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</si>
  <si>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</si>
  <si>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</si>
  <si>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</si>
  <si>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</si>
  <si>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</si>
  <si>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</si>
  <si>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</si>
  <si>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</si>
  <si>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</si>
  <si>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</si>
  <si>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</si>
  <si>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</si>
  <si>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</si>
  <si>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</si>
  <si>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</si>
  <si>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</si>
  <si>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</si>
  <si>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</si>
  <si>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</si>
  <si>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</si>
  <si>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</si>
  <si>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</si>
  <si>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</si>
  <si>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</si>
  <si>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</si>
  <si>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</si>
  <si>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</si>
  <si>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</si>
  <si>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</si>
  <si>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</si>
  <si>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</si>
  <si>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</si>
  <si>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</si>
  <si>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</si>
  <si>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</si>
  <si>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</si>
  <si>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</si>
  <si>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</si>
  <si>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</si>
  <si>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</si>
  <si>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</si>
  <si>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</si>
  <si>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</si>
  <si>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</si>
  <si>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</si>
  <si>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</si>
  <si>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</si>
  <si>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</si>
  <si>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</si>
  <si>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</si>
  <si>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</si>
  <si>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</si>
  <si>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</si>
  <si>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</si>
  <si>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</si>
  <si>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</si>
  <si>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</si>
  <si>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</si>
  <si>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</si>
  <si>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</si>
  <si>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</si>
  <si>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</si>
  <si>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</si>
  <si>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</si>
  <si>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</si>
  <si>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</si>
  <si>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</si>
  <si>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</si>
  <si>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</si>
  <si>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</si>
  <si>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</si>
  <si>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</si>
  <si>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</si>
  <si>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</si>
  <si>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</si>
  <si>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</si>
  <si>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</si>
  <si>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</si>
  <si>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</si>
  <si>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</si>
  <si>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</si>
  <si>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</si>
  <si>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</si>
  <si>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</si>
  <si>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</si>
  <si>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</si>
  <si>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</si>
  <si>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</si>
  <si>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</si>
  <si>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</si>
  <si>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</si>
  <si>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</si>
  <si>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</si>
  <si>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</si>
  <si>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</si>
  <si>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</si>
  <si>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</si>
  <si>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</si>
  <si>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</si>
  <si>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</si>
  <si>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</si>
  <si>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</si>
  <si>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</si>
  <si>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</si>
  <si>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</si>
  <si>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</si>
  <si>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</si>
  <si>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</si>
  <si>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</si>
  <si>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</si>
  <si>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</si>
  <si>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</si>
  <si>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</si>
  <si>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</si>
  <si>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</si>
  <si>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</si>
  <si>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</si>
  <si>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</si>
  <si>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</si>
  <si>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</si>
  <si>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</si>
  <si>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</si>
  <si>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</si>
  <si>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</si>
  <si>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</si>
  <si>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</si>
  <si>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</si>
  <si>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</si>
  <si>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</si>
  <si>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</si>
  <si>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</si>
  <si>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</si>
  <si>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</si>
  <si>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</si>
  <si>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</si>
  <si>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</si>
  <si>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</si>
  <si>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</si>
  <si>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</si>
  <si>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</si>
  <si>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</si>
  <si>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</si>
  <si>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</si>
  <si>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</si>
  <si>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</si>
  <si>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</si>
  <si>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</si>
  <si>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</si>
  <si>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</si>
  <si>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</si>
  <si>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</si>
  <si>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</si>
  <si>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</si>
  <si>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</si>
  <si>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</si>
  <si>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</si>
  <si>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</si>
  <si>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</si>
  <si>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</si>
  <si>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</si>
  <si>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</si>
  <si>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</si>
  <si>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</si>
  <si>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</si>
  <si>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</si>
  <si>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</si>
  <si>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</si>
  <si>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</si>
  <si>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</si>
  <si>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</si>
  <si>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</si>
  <si>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</si>
  <si>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</si>
  <si>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</si>
  <si>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</si>
  <si>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</si>
  <si>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</si>
  <si>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</si>
  <si>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</si>
  <si>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</si>
  <si>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</si>
  <si>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</si>
  <si>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</si>
  <si>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</si>
  <si>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</si>
  <si>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</si>
  <si>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</si>
  <si>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</si>
  <si>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</si>
  <si>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</si>
  <si>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</si>
  <si>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</si>
  <si>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</si>
  <si>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</si>
  <si>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</si>
  <si>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</si>
  <si>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</si>
  <si>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</si>
  <si>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</si>
  <si>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</si>
  <si>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</si>
  <si>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</si>
  <si>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</si>
  <si>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</si>
  <si>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</si>
  <si>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</si>
  <si>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</si>
  <si>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</si>
  <si>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</si>
  <si>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</si>
  <si>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</si>
  <si>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</si>
  <si>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</si>
  <si>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</si>
  <si>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</si>
  <si>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</si>
  <si>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</si>
  <si>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</si>
  <si>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</si>
  <si>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</si>
  <si>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</si>
  <si>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</si>
  <si>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</si>
  <si>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</si>
  <si>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</si>
  <si>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</si>
  <si>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</si>
  <si>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</si>
  <si>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</si>
  <si>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</si>
  <si>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</si>
  <si>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</si>
  <si>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</si>
  <si>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</si>
  <si>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</si>
  <si>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</si>
  <si>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</si>
  <si>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</si>
  <si>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</si>
  <si>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</si>
  <si>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</si>
  <si>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</si>
  <si>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</si>
  <si>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</si>
  <si>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</si>
  <si>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</si>
  <si>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</si>
  <si>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</si>
  <si>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</si>
  <si>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</si>
  <si>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</si>
  <si>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</si>
  <si>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</si>
  <si>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</si>
  <si>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</si>
  <si>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</si>
  <si>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</si>
  <si>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</si>
  <si>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</si>
  <si>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</si>
  <si>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</si>
  <si>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</si>
  <si>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</si>
  <si>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</si>
  <si>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</si>
  <si>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</si>
  <si>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</si>
  <si>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</si>
  <si>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</si>
  <si>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</si>
  <si>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</si>
  <si>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</si>
  <si>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</si>
  <si>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</si>
  <si>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</si>
  <si>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</si>
  <si>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</si>
  <si>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</si>
  <si>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</si>
  <si>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</si>
  <si>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</si>
  <si>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</si>
  <si>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</si>
  <si>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</si>
  <si>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</si>
  <si>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</si>
  <si>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</si>
  <si>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</si>
  <si>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</si>
  <si>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</si>
  <si>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</si>
  <si>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</si>
  <si>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</si>
  <si>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</si>
  <si>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</si>
  <si>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</si>
  <si>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</si>
  <si>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</si>
  <si>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</si>
  <si>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</si>
  <si>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</si>
  <si>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</si>
  <si>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</si>
  <si>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</si>
  <si>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</si>
  <si>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</si>
  <si>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</si>
  <si>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</si>
  <si>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</si>
  <si>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</si>
  <si>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</si>
  <si>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</si>
  <si>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</si>
  <si>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</si>
  <si>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</si>
  <si>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</si>
  <si>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</si>
  <si>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</si>
  <si>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</si>
  <si>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</si>
  <si>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</si>
  <si>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</si>
  <si>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</si>
  <si>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</si>
  <si>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</si>
  <si>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</si>
  <si>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</si>
  <si>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</si>
  <si>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</si>
  <si>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</si>
  <si>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</si>
  <si>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</si>
  <si>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</si>
  <si>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</si>
  <si>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</si>
  <si>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</si>
  <si>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</si>
  <si>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</si>
  <si>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</si>
  <si>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</si>
  <si>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</si>
  <si>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</si>
  <si>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</si>
  <si>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</si>
  <si>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</si>
  <si>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</si>
  <si>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</si>
  <si>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</si>
  <si>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</si>
  <si>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</si>
  <si>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</si>
  <si>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</si>
  <si>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</si>
  <si>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</si>
  <si>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</si>
  <si>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</si>
  <si>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</si>
  <si>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</si>
  <si>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</si>
  <si>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</si>
  <si>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</si>
  <si>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</si>
  <si>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</si>
  <si>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</si>
  <si>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</si>
  <si>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</si>
  <si>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</si>
  <si>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</si>
  <si>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</si>
  <si>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</si>
  <si>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</si>
  <si>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</si>
  <si>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</si>
  <si>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</si>
  <si>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</si>
  <si>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</si>
  <si>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</si>
  <si>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</si>
  <si>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</si>
  <si>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</si>
  <si>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</si>
  <si>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</si>
  <si>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</si>
  <si>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</si>
  <si>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</si>
  <si>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</si>
  <si>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</si>
  <si>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</si>
  <si>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</si>
  <si>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</si>
  <si>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</si>
  <si>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</si>
  <si>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</si>
  <si>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</si>
  <si>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</si>
  <si>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</si>
  <si>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</si>
  <si>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</si>
  <si>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</si>
  <si>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</si>
  <si>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</si>
  <si>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</si>
  <si>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</si>
  <si>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</si>
  <si>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</si>
  <si>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</si>
  <si>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</si>
  <si>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</si>
  <si>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</si>
  <si>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</si>
  <si>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</si>
  <si>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</si>
  <si>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</si>
  <si>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</si>
  <si>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</si>
  <si>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</si>
  <si>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</si>
  <si>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</si>
  <si>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</si>
  <si>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</si>
  <si>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</si>
  <si>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</si>
  <si>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</si>
  <si>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</si>
  <si>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</si>
  <si>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</si>
  <si>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</si>
  <si>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</si>
  <si>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</si>
  <si>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</si>
  <si>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</si>
  <si>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</si>
  <si>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</si>
  <si>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</si>
  <si>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</si>
  <si>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</si>
  <si>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</si>
  <si>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</si>
  <si>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</si>
  <si>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</si>
  <si>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</si>
  <si>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</si>
  <si>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</si>
  <si>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</si>
  <si>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</si>
  <si>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</si>
  <si>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</si>
  <si>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</si>
  <si>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</si>
  <si>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</si>
  <si>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</si>
  <si>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</si>
  <si>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</si>
  <si>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</si>
  <si>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</si>
  <si>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</si>
  <si>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</si>
  <si>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</si>
  <si>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</si>
  <si>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</si>
  <si>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</si>
  <si>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</si>
  <si>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</si>
  <si>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</si>
  <si>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</si>
  <si>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</si>
  <si>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</si>
  <si>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</si>
  <si>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</si>
  <si>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</si>
  <si>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</si>
  <si>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</si>
  <si>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</si>
  <si>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</si>
  <si>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</si>
  <si>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</si>
  <si>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</si>
  <si>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</si>
  <si>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</si>
  <si>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</si>
  <si>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</si>
  <si>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</si>
  <si>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</si>
  <si>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</si>
  <si>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</si>
  <si>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</si>
  <si>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</si>
  <si>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</si>
  <si>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</si>
  <si>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</si>
  <si>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</si>
  <si>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</si>
  <si>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</si>
  <si>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</si>
  <si>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</si>
  <si>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</si>
  <si>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</si>
  <si>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</si>
  <si>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</si>
  <si>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</si>
  <si>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</si>
  <si>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</si>
  <si>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</si>
  <si>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</si>
  <si>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</si>
  <si>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</si>
  <si>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</si>
  <si>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</si>
  <si>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</si>
  <si>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</si>
  <si>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</si>
  <si>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</si>
  <si>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</si>
  <si>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</si>
  <si>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</si>
  <si>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</si>
  <si>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</si>
  <si>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</si>
  <si>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</si>
  <si>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</si>
  <si>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</si>
  <si>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</si>
  <si>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</si>
  <si>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</si>
  <si>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</si>
  <si>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</si>
  <si>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</si>
  <si>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</si>
  <si>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</si>
  <si>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</si>
  <si>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</si>
  <si>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</si>
  <si>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</si>
  <si>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</si>
  <si>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</si>
  <si>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</si>
  <si>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</si>
  <si>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</si>
  <si>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</si>
  <si>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</si>
  <si>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</si>
  <si>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</si>
  <si>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</si>
  <si>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</si>
  <si>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</si>
  <si>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</si>
  <si>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</si>
  <si>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</si>
  <si>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</si>
  <si>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</si>
  <si>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</si>
  <si>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</si>
  <si>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</si>
  <si>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</si>
  <si>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</si>
  <si>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</si>
  <si>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</si>
  <si>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</si>
  <si>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</si>
  <si>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</si>
  <si>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</si>
  <si>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</si>
  <si>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</si>
  <si>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</si>
  <si>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</si>
  <si>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</si>
  <si>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</si>
  <si>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</si>
  <si>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</si>
  <si>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</si>
  <si>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</si>
  <si>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</si>
  <si>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</si>
  <si>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</si>
  <si>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</si>
  <si>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</si>
  <si>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</si>
  <si>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</si>
  <si>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</si>
  <si>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</si>
  <si>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</si>
  <si>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</si>
  <si>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</si>
  <si>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</si>
  <si>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</si>
  <si>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</si>
  <si>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</si>
  <si>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</si>
  <si>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</si>
  <si>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</si>
  <si>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</si>
  <si>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</si>
  <si>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</si>
  <si>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</si>
  <si>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</si>
  <si>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</si>
  <si>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</si>
  <si>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</si>
  <si>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</si>
  <si>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</si>
  <si>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</si>
  <si>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</si>
  <si>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</si>
  <si>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</si>
  <si>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</si>
  <si>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</si>
  <si>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</si>
  <si>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</si>
  <si>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</si>
  <si>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</si>
  <si>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</si>
  <si>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</si>
  <si>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</si>
  <si>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</si>
  <si>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</si>
  <si>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</si>
  <si>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</si>
  <si>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</si>
  <si>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</si>
  <si>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</si>
  <si>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</si>
  <si>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</si>
  <si>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</si>
  <si>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</si>
  <si>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</si>
  <si>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</si>
  <si>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</si>
  <si>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</si>
  <si>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</si>
  <si>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</si>
  <si>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</si>
  <si>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</si>
  <si>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</si>
  <si>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</si>
  <si>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</si>
  <si>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</si>
  <si>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</si>
  <si>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</si>
  <si>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</si>
  <si>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</si>
  <si>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</si>
  <si>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</si>
  <si>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</si>
  <si>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</si>
  <si>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</si>
  <si>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</si>
  <si>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</si>
  <si>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</si>
  <si>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</si>
  <si>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</si>
  <si>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</si>
  <si>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</si>
  <si>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</si>
  <si>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</si>
  <si>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</si>
  <si>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</si>
  <si>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</si>
  <si>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</si>
  <si>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</si>
  <si>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</si>
  <si>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</si>
  <si>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</si>
  <si>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</si>
  <si>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</si>
  <si>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</si>
  <si>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</si>
  <si>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</si>
  <si>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</si>
  <si>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</si>
  <si>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</si>
  <si>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</si>
  <si>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</si>
  <si>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</si>
  <si>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</si>
  <si>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</si>
  <si>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</si>
  <si>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</si>
  <si>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</si>
  <si>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</si>
  <si>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</si>
  <si>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</si>
  <si>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</si>
  <si>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</si>
  <si>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</si>
  <si>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</si>
  <si>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</si>
  <si>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</si>
  <si>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</si>
  <si>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</si>
  <si>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</si>
  <si>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</si>
  <si>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</si>
  <si>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</si>
  <si>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</si>
  <si>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</si>
  <si>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</si>
  <si>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</si>
  <si>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</si>
  <si>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</si>
  <si>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</si>
  <si>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</si>
  <si>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</si>
  <si>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</si>
  <si>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</si>
  <si>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</si>
  <si>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</si>
  <si>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</si>
  <si>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</si>
  <si>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</si>
  <si>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</si>
  <si>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</si>
  <si>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</si>
  <si>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</si>
  <si>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</si>
  <si>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</si>
  <si>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</si>
  <si>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</si>
  <si>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</si>
  <si>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</si>
  <si>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</si>
  <si>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</si>
  <si>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</si>
  <si>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</si>
  <si>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</si>
  <si>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</si>
  <si>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</si>
  <si>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</si>
  <si>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</si>
  <si>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</si>
  <si>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</si>
  <si>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</si>
  <si>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</si>
  <si>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</si>
  <si>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</si>
  <si>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</si>
  <si>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</si>
  <si>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</si>
  <si>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</si>
  <si>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</si>
  <si>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</si>
  <si>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</si>
  <si>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</si>
  <si>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</si>
  <si>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</si>
  <si>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</si>
  <si>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</si>
  <si>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</si>
  <si>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</si>
  <si>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</si>
  <si>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</si>
  <si>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</si>
  <si>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</si>
  <si>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</si>
  <si>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</si>
  <si>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</si>
  <si>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</si>
  <si>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</si>
  <si>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</si>
  <si>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</si>
  <si>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</si>
  <si>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</si>
  <si>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</si>
  <si>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</si>
  <si>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</si>
  <si>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</si>
  <si>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</si>
  <si>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</si>
  <si>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</si>
  <si>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</si>
  <si>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</si>
  <si>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</si>
  <si>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</si>
  <si>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</si>
  <si>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</si>
  <si>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</si>
  <si>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</si>
  <si>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</si>
  <si>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</si>
  <si>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</si>
  <si>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</si>
  <si>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</si>
  <si>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</si>
  <si>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</si>
  <si>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</si>
  <si>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</si>
  <si>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</si>
  <si>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</si>
  <si>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</si>
  <si>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</si>
  <si>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</si>
  <si>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</si>
  <si>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</si>
  <si>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</si>
  <si>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</si>
  <si>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</si>
  <si>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</si>
  <si>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</si>
  <si>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</si>
  <si>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</si>
  <si>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</si>
  <si>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</si>
  <si>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</si>
  <si>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</si>
  <si>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</si>
  <si>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</si>
  <si>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</si>
  <si>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</si>
  <si>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</si>
  <si>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</si>
  <si>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</si>
  <si>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</si>
  <si>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</si>
  <si>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</si>
  <si>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</si>
  <si>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</si>
  <si>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</si>
  <si>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</si>
  <si>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</si>
  <si>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</si>
  <si>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</si>
  <si>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</si>
  <si>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</si>
  <si>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</si>
  <si>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</si>
  <si>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</si>
  <si>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</si>
  <si>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</si>
  <si>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</si>
  <si>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</si>
  <si>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</si>
  <si>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</si>
  <si>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</si>
  <si>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</si>
  <si>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</si>
  <si>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</si>
  <si>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</si>
  <si>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</si>
  <si>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</si>
  <si>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</si>
  <si>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</si>
  <si>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</si>
  <si>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</si>
  <si>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</si>
  <si>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</si>
  <si>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</si>
  <si>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</si>
  <si>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</si>
  <si>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</si>
  <si>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</si>
  <si>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</si>
  <si>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</si>
  <si>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</si>
  <si>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</si>
  <si>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</si>
  <si>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</si>
  <si>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</si>
  <si>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</si>
  <si>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</si>
  <si>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</si>
  <si>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</si>
  <si>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</si>
  <si>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</si>
  <si>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</si>
  <si>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</si>
  <si>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</si>
  <si>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</si>
  <si>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</si>
  <si>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</si>
  <si>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</si>
  <si>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</si>
  <si>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</si>
  <si>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</si>
  <si>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</si>
  <si>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</si>
  <si>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</si>
  <si>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</si>
  <si>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</si>
  <si>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</si>
  <si>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</si>
  <si>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</si>
  <si>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</si>
  <si>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</si>
  <si>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</si>
  <si>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</si>
  <si>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</si>
  <si>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</si>
  <si>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</si>
  <si>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</si>
  <si>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</si>
  <si>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</si>
  <si>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</si>
  <si>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</si>
  <si>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</si>
  <si>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</si>
  <si>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</si>
  <si>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</si>
  <si>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</si>
  <si>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</si>
  <si>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</si>
  <si>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</si>
  <si>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</si>
  <si>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</si>
  <si>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</si>
  <si>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</si>
  <si>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</si>
  <si>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</si>
  <si>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</si>
  <si>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</si>
  <si>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</si>
  <si>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</si>
  <si>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</si>
  <si>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</si>
  <si>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</si>
  <si>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</si>
  <si>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</si>
  <si>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</si>
  <si>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</si>
  <si>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</si>
  <si>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</si>
  <si>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</si>
  <si>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</si>
  <si>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</si>
  <si>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</si>
  <si>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</si>
  <si>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</si>
  <si>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</si>
  <si>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</si>
  <si>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</si>
  <si>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</si>
  <si>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</si>
  <si>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</si>
  <si>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</si>
  <si>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</si>
  <si>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</si>
  <si>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</si>
  <si>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</si>
  <si>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</si>
  <si>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</si>
  <si>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</si>
  <si>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</si>
  <si>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</si>
  <si>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</si>
  <si>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</si>
  <si>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</si>
  <si>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</si>
  <si>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</si>
  <si>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</si>
  <si>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</si>
  <si>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</si>
  <si>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</si>
  <si>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</si>
  <si>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</si>
  <si>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</si>
  <si>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</si>
  <si>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</si>
  <si>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</si>
  <si>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</si>
  <si>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</si>
  <si>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</si>
  <si>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</si>
  <si>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</si>
  <si>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</si>
  <si>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</si>
  <si>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</si>
  <si>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</si>
  <si>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</si>
  <si>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</si>
  <si>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</si>
  <si>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</si>
  <si>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</si>
  <si>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</si>
  <si>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</si>
  <si>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</si>
  <si>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</si>
  <si>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</si>
  <si>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</si>
  <si>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</si>
  <si>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</si>
  <si>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</si>
  <si>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</si>
  <si>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</si>
  <si>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</si>
  <si>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</si>
  <si>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</si>
  <si>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</si>
  <si>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</si>
  <si>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</si>
  <si>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</si>
  <si>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</si>
  <si>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</si>
  <si>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</si>
  <si>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</si>
  <si>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</si>
  <si>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</si>
  <si>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</si>
  <si>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</si>
  <si>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</si>
  <si>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</si>
  <si>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</si>
  <si>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</si>
  <si>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</si>
  <si>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</si>
  <si>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</si>
  <si>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</si>
  <si>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</si>
  <si>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</si>
  <si>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</si>
  <si>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</si>
  <si>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</si>
  <si>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</si>
  <si>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</si>
  <si>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</si>
  <si>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</si>
  <si>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</si>
  <si>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</si>
  <si>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</si>
  <si>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</si>
  <si>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</si>
  <si>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</si>
  <si>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</si>
  <si>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</si>
  <si>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</si>
  <si>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</si>
  <si>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</si>
  <si>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</si>
  <si>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</si>
  <si>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</si>
  <si>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</si>
  <si>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</si>
  <si>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</si>
  <si>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</si>
  <si>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</si>
  <si>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</si>
  <si>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</si>
  <si>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</si>
  <si>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</si>
  <si>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</si>
  <si>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</si>
  <si>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</si>
  <si>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</si>
  <si>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</si>
  <si>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</si>
  <si>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</si>
  <si>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</si>
  <si>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</si>
  <si>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</si>
  <si>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</si>
  <si>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</si>
  <si>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</si>
  <si>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</si>
  <si>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</si>
  <si>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</si>
  <si>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</si>
  <si>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</si>
  <si>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</si>
  <si>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</si>
  <si>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</si>
  <si>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</si>
  <si>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</si>
  <si>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</si>
  <si>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</si>
  <si>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</si>
  <si>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</si>
  <si>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</si>
  <si>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</si>
  <si>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</si>
  <si>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</si>
  <si>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</si>
  <si>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</si>
  <si>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</si>
  <si>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</si>
  <si>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</si>
  <si>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</si>
  <si>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</si>
  <si>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</si>
  <si>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</si>
  <si>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</si>
  <si>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</si>
  <si>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</si>
  <si>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</si>
  <si>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</si>
  <si>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</si>
  <si>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</si>
  <si>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</si>
  <si>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</si>
  <si>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</si>
  <si>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</si>
  <si>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</si>
  <si>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</si>
  <si>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</si>
  <si>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</si>
  <si>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</si>
  <si>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</si>
  <si>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</si>
  <si>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</si>
  <si>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</si>
  <si>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</si>
  <si>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</si>
  <si>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</si>
  <si>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</si>
  <si>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</si>
  <si>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</si>
  <si>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</si>
  <si>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</si>
  <si>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</si>
  <si>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</si>
  <si>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</si>
  <si>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</si>
  <si>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</si>
  <si>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</si>
  <si>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</si>
  <si>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</si>
  <si>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</si>
  <si>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</si>
  <si>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</si>
  <si>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</si>
  <si>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</si>
  <si>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</si>
  <si>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</si>
  <si>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</si>
  <si>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</si>
  <si>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</si>
  <si>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</si>
  <si>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</si>
  <si>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</si>
  <si>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</si>
  <si>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</si>
  <si>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</si>
  <si>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</si>
  <si>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</si>
  <si>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</si>
  <si>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</si>
  <si>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</si>
  <si>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</si>
  <si>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</si>
  <si>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</si>
  <si>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</si>
  <si>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</si>
  <si>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</si>
  <si>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</si>
  <si>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</si>
  <si>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</si>
  <si>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</si>
  <si>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</si>
  <si>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</si>
  <si>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</si>
  <si>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</si>
  <si>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</si>
  <si>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</si>
  <si>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</si>
  <si>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</si>
  <si>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</si>
  <si>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</si>
  <si>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</si>
  <si>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</si>
  <si>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</si>
  <si>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</si>
  <si>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</si>
  <si>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</si>
  <si>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</si>
  <si>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</si>
  <si>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</si>
  <si>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</si>
  <si>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</si>
  <si>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</si>
  <si>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</si>
  <si>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</si>
  <si>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</si>
  <si>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</si>
  <si>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</si>
  <si>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</si>
  <si>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</si>
  <si>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</si>
  <si>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</si>
  <si>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</si>
  <si>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</si>
  <si>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</si>
  <si>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</si>
  <si>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</si>
  <si>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</si>
  <si>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</si>
  <si>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</si>
  <si>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</si>
  <si>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</si>
  <si>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</si>
  <si>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</si>
  <si>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</si>
  <si>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</si>
  <si>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</si>
  <si>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</si>
  <si>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</si>
  <si>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</si>
  <si>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</si>
  <si>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</si>
  <si>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</si>
  <si>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</si>
  <si>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</si>
  <si>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</si>
  <si>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</si>
  <si>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</si>
  <si>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</si>
  <si>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</si>
  <si>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</si>
  <si>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</si>
  <si>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</si>
  <si>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</si>
  <si>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</si>
  <si>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</si>
  <si>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</si>
  <si>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</si>
  <si>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</si>
  <si>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</si>
  <si>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</si>
  <si>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</si>
  <si>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</si>
  <si>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</si>
  <si>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</si>
  <si>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</si>
  <si>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</si>
  <si>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</si>
  <si>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</si>
  <si>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</si>
  <si>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</si>
  <si>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</si>
  <si>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</si>
  <si>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</si>
  <si>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</si>
  <si>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</si>
  <si>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</si>
  <si>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</si>
  <si>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</si>
  <si>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</si>
  <si>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</si>
  <si>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</si>
  <si>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</si>
  <si>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</si>
  <si>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</si>
  <si>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</si>
  <si>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</si>
  <si>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</si>
  <si>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</si>
  <si>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</si>
  <si>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</si>
  <si>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</si>
  <si>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</si>
  <si>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</si>
  <si>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</si>
  <si>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</si>
  <si>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</si>
  <si>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</si>
  <si>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</si>
  <si>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</si>
  <si>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</si>
  <si>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</si>
  <si>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</si>
  <si>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</si>
  <si>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</si>
  <si>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</si>
  <si>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</si>
  <si>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</si>
  <si>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</si>
  <si>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</si>
  <si>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</si>
  <si>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</si>
  <si>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</si>
  <si>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</si>
  <si>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</si>
  <si>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</si>
  <si>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</si>
  <si>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</si>
  <si>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</si>
  <si>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</si>
  <si>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</si>
  <si>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</si>
  <si>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</si>
  <si>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</si>
  <si>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</si>
  <si>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</si>
  <si>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</si>
  <si>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</si>
  <si>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</si>
  <si>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</si>
  <si>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</si>
  <si>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</si>
  <si>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</si>
  <si>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</si>
  <si>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</si>
  <si>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</si>
  <si>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</si>
  <si>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</si>
  <si>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</si>
  <si>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</si>
  <si>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</si>
  <si>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</si>
  <si>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</si>
  <si>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</si>
  <si>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</si>
  <si>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</si>
  <si>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</si>
  <si>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</si>
  <si>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</si>
  <si>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</si>
  <si>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</si>
  <si>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</si>
  <si>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</si>
  <si>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</si>
  <si>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</si>
  <si>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</si>
  <si>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</si>
  <si>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</si>
  <si>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</si>
  <si>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</si>
  <si>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</si>
  <si>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</si>
  <si>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</si>
  <si>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</si>
  <si>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</si>
  <si>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</si>
  <si>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</si>
  <si>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</si>
  <si>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</si>
  <si>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</si>
  <si>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</si>
  <si>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</si>
  <si>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</si>
  <si>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</si>
  <si>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</si>
  <si>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</si>
  <si>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</si>
  <si>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</si>
  <si>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</si>
  <si>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</si>
  <si>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</si>
  <si>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</si>
  <si>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</si>
  <si>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</si>
  <si>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</si>
  <si>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</si>
  <si>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</si>
  <si>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</si>
  <si>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</si>
  <si>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</si>
  <si>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</si>
  <si>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</si>
  <si>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</si>
  <si>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</si>
  <si>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</si>
  <si>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</si>
  <si>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</si>
  <si>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</si>
  <si>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</si>
  <si>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</si>
  <si>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</si>
  <si>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</si>
  <si>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</si>
  <si>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</si>
  <si>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</si>
  <si>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</si>
  <si>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</si>
  <si>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</si>
  <si>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</si>
  <si>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</si>
  <si>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</si>
  <si>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</si>
  <si>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</si>
  <si>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</si>
  <si>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</si>
  <si>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</si>
  <si>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</si>
  <si>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</si>
  <si>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</si>
  <si>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</si>
  <si>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</si>
  <si>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</si>
  <si>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</si>
  <si>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</si>
  <si>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</si>
  <si>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</si>
  <si>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</si>
  <si>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</si>
  <si>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</si>
  <si>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</si>
  <si>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</si>
  <si>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</si>
  <si>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</si>
  <si>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</si>
  <si>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</si>
  <si>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</si>
  <si>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</si>
  <si>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</si>
  <si>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</si>
  <si>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</si>
  <si>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</si>
  <si>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</si>
  <si>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</si>
  <si>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</si>
  <si>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</si>
  <si>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</si>
  <si>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</si>
  <si>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</si>
  <si>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</si>
  <si>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</si>
  <si>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</si>
  <si>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</si>
  <si>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</si>
  <si>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</si>
  <si>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</si>
  <si>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</si>
  <si>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</si>
  <si>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</si>
  <si>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</si>
  <si>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</si>
  <si>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</si>
  <si>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</si>
  <si>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</si>
  <si>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</si>
  <si>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</si>
  <si>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</si>
  <si>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</si>
  <si>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</si>
  <si>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</si>
  <si>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</si>
  <si>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</si>
  <si>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</si>
  <si>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</si>
  <si>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</si>
  <si>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</si>
  <si>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</si>
  <si>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</si>
  <si>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</si>
  <si>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</si>
  <si>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</si>
  <si>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</si>
  <si>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</si>
  <si>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</si>
  <si>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</si>
  <si>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</si>
  <si>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</si>
  <si>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</si>
  <si>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</si>
  <si>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</si>
  <si>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</si>
  <si>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</si>
  <si>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</si>
  <si>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</si>
  <si>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</si>
  <si>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</si>
  <si>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</si>
  <si>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</si>
  <si>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</si>
  <si>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</si>
  <si>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</si>
  <si>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</si>
  <si>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</si>
  <si>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</si>
  <si>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</si>
  <si>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</si>
  <si>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</si>
  <si>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</si>
  <si>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</si>
  <si>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</si>
  <si>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</si>
  <si>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</si>
  <si>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</si>
  <si>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</si>
  <si>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</si>
  <si>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</si>
  <si>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</si>
  <si>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</si>
  <si>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</si>
  <si>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</si>
  <si>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</si>
  <si>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</si>
  <si>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</si>
  <si>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</si>
  <si>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</si>
  <si>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</si>
  <si>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</si>
  <si>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</si>
  <si>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</si>
  <si>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</si>
  <si>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</si>
  <si>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</si>
  <si>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</si>
  <si>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</si>
  <si>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</si>
  <si>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</si>
  <si>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</si>
  <si>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</si>
  <si>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</si>
  <si>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</si>
  <si>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</si>
  <si>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</si>
  <si>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</si>
  <si>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</si>
  <si>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</si>
  <si>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</si>
  <si>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</si>
  <si>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</si>
  <si>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</si>
  <si>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</si>
  <si>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</si>
  <si>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</si>
  <si>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</si>
  <si>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</si>
  <si>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</si>
  <si>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</si>
  <si>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</si>
  <si>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</si>
  <si>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</si>
  <si>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</si>
  <si>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</si>
  <si>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</si>
  <si>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</si>
  <si>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</si>
  <si>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</si>
  <si>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</si>
  <si>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</si>
  <si>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</si>
  <si>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</si>
  <si>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</si>
  <si>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</si>
  <si>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</si>
  <si>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</si>
  <si>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</si>
  <si>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</si>
  <si>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</si>
  <si>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</si>
  <si>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</si>
  <si>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</si>
  <si>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</si>
  <si>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</si>
  <si>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</si>
  <si>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</si>
  <si>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</si>
  <si>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</si>
  <si>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</si>
  <si>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</si>
  <si>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</si>
  <si>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</si>
  <si>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</si>
  <si>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</si>
  <si>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</si>
  <si>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</si>
  <si>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</si>
  <si>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</si>
  <si>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</si>
  <si>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</si>
  <si>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</si>
  <si>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</si>
  <si>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</si>
  <si>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</si>
  <si>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</si>
  <si>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</si>
  <si>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</si>
  <si>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</si>
  <si>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</si>
  <si>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</si>
  <si>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</si>
  <si>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</si>
  <si>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</si>
  <si>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</si>
  <si>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</si>
  <si>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</si>
  <si>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</si>
  <si>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</si>
  <si>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</si>
  <si>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</si>
  <si>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</si>
  <si>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</si>
  <si>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</si>
  <si>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</si>
  <si>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</si>
  <si>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</si>
  <si>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</si>
  <si>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</si>
  <si>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</si>
  <si>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</si>
  <si>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</si>
  <si>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</si>
  <si>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</si>
  <si>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</si>
  <si>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</si>
  <si>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</si>
  <si>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</si>
  <si>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</si>
  <si>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</si>
  <si>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</si>
  <si>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</si>
  <si>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</si>
  <si>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</si>
  <si>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</si>
  <si>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</si>
  <si>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</si>
  <si>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</si>
  <si>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</si>
  <si>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</si>
  <si>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</si>
  <si>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</si>
  <si>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</si>
  <si>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</si>
  <si>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</si>
  <si>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</si>
  <si>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</si>
  <si>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</si>
  <si>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</si>
  <si>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</si>
  <si>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</si>
  <si>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</si>
  <si>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</si>
  <si>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</si>
  <si>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</si>
  <si>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</si>
  <si>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</si>
  <si>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</si>
  <si>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</si>
  <si>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</si>
  <si>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</si>
  <si>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</si>
  <si>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</si>
  <si>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</si>
  <si>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</si>
  <si>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</si>
  <si>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</si>
  <si>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</si>
  <si>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</si>
  <si>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</si>
  <si>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</si>
  <si>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</si>
  <si>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</si>
  <si>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</si>
  <si>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</si>
  <si>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</si>
  <si>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</si>
  <si>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</si>
  <si>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</si>
  <si>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</si>
  <si>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</si>
  <si>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</si>
  <si>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</si>
  <si>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</si>
  <si>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</si>
  <si>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</si>
  <si>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</si>
  <si>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</si>
  <si>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</si>
  <si>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</si>
  <si>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</si>
  <si>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</si>
  <si>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</si>
  <si>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</si>
  <si>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</si>
  <si>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</si>
  <si>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</si>
  <si>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</si>
  <si>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</si>
  <si>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</si>
  <si>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</si>
  <si>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</si>
  <si>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</si>
  <si>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</si>
  <si>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</si>
  <si>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</si>
  <si>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</si>
  <si>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</si>
  <si>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</si>
  <si>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</si>
  <si>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</si>
  <si>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</si>
  <si>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</si>
  <si>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</si>
  <si>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</si>
  <si>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</si>
  <si>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</si>
  <si>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</si>
  <si>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</si>
  <si>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</si>
  <si>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</si>
  <si>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</si>
  <si>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</si>
  <si>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</si>
  <si>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</si>
  <si>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</si>
  <si>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</si>
  <si>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</si>
  <si>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</si>
  <si>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</si>
  <si>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</si>
  <si>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</si>
  <si>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</si>
  <si>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</si>
  <si>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</si>
  <si>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</si>
  <si>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</si>
  <si>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</si>
  <si>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</si>
  <si>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</si>
  <si>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</si>
  <si>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</si>
  <si>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</si>
  <si>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</si>
  <si>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</si>
  <si>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</si>
  <si>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</si>
  <si>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</si>
  <si>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</si>
  <si>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</si>
  <si>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</si>
  <si>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</si>
  <si>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</si>
  <si>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</si>
  <si>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</si>
  <si>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</si>
  <si>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</si>
  <si>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</si>
  <si>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</si>
  <si>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</si>
  <si>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</si>
  <si>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</si>
  <si>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</si>
  <si>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</si>
  <si>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</si>
  <si>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</si>
  <si>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</si>
  <si>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</si>
  <si>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</si>
  <si>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</si>
  <si>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</si>
  <si>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</si>
  <si>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</si>
  <si>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</si>
  <si>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</si>
  <si>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</si>
  <si>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</si>
  <si>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</si>
  <si>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</si>
  <si>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</si>
  <si>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</si>
  <si>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</si>
  <si>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</si>
  <si>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</si>
  <si>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</si>
  <si>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</si>
  <si>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</si>
  <si>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</si>
  <si>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</si>
  <si>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</si>
  <si>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</si>
  <si>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</si>
  <si>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</si>
  <si>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</si>
  <si>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</si>
  <si>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</si>
  <si>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</si>
  <si>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</si>
  <si>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</si>
  <si>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</si>
  <si>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</si>
  <si>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</si>
  <si>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</si>
  <si>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</si>
  <si>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</si>
  <si>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</si>
  <si>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</si>
  <si>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</si>
  <si>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</si>
  <si>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</si>
  <si>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</si>
  <si>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</si>
  <si>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</si>
  <si>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</si>
  <si>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</si>
  <si>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</si>
  <si>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</si>
  <si>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</si>
  <si>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</si>
  <si>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</si>
  <si>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</si>
  <si>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</si>
  <si>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</si>
  <si>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</si>
  <si>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</si>
  <si>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</si>
  <si>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</si>
  <si>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</si>
  <si>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</si>
  <si>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</si>
  <si>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</si>
  <si>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</si>
  <si>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</si>
  <si>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</si>
  <si>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</si>
  <si>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</si>
  <si>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</si>
  <si>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</si>
  <si>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</si>
  <si>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</si>
  <si>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</si>
  <si>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</si>
  <si>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</si>
  <si>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</si>
  <si>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</si>
  <si>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</si>
  <si>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</si>
  <si>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</si>
  <si>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</si>
  <si>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</si>
  <si>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</si>
  <si>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</si>
  <si>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</si>
  <si>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</si>
  <si>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</si>
  <si>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</si>
  <si>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</si>
  <si>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</si>
  <si>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</si>
  <si>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</si>
  <si>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</si>
  <si>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</si>
  <si>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</si>
  <si>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</si>
  <si>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</si>
  <si>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</si>
  <si>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</si>
  <si>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</si>
  <si>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</si>
  <si>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</si>
  <si>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</si>
  <si>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</si>
  <si>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</si>
  <si>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</si>
  <si>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</si>
  <si>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</si>
  <si>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</si>
  <si>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</si>
  <si>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</si>
  <si>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</si>
  <si>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</si>
  <si>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</si>
  <si>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</si>
  <si>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</si>
  <si>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</si>
  <si>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</si>
  <si>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</si>
  <si>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</si>
  <si>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</si>
  <si>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</si>
  <si>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</si>
  <si>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</si>
  <si>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</si>
  <si>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</si>
  <si>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</si>
  <si>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</si>
  <si>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</si>
  <si>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</si>
  <si>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</si>
  <si>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</si>
  <si>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</si>
  <si>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</si>
  <si>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</si>
  <si>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</si>
  <si>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</si>
  <si>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</si>
  <si>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</si>
  <si>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</si>
  <si>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</si>
  <si>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</si>
  <si>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</si>
  <si>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</si>
  <si>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</si>
  <si>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</si>
  <si>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</si>
  <si>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</si>
  <si>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</si>
  <si>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</si>
  <si>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</si>
  <si>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</si>
  <si>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</si>
  <si>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</si>
  <si>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</si>
  <si>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</si>
  <si>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</si>
  <si>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</si>
  <si>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</si>
  <si>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</si>
  <si>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</si>
  <si>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</si>
  <si>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</si>
  <si>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</si>
  <si>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</si>
  <si>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</si>
  <si>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</si>
  <si>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</si>
  <si>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</si>
  <si>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</si>
  <si>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</si>
  <si>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</si>
  <si>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</si>
  <si>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</si>
  <si>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</si>
  <si>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</si>
  <si>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</si>
  <si>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</si>
  <si>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</si>
  <si>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</si>
  <si>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</si>
  <si>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</si>
  <si>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</si>
  <si>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</si>
  <si>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</si>
  <si>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</si>
  <si>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</si>
  <si>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</si>
  <si>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</si>
  <si>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</si>
  <si>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</si>
  <si>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</si>
  <si>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</si>
  <si>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</si>
  <si>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</si>
  <si>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</si>
  <si>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</si>
  <si>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</si>
  <si>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</si>
  <si>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</si>
  <si>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</si>
  <si>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</si>
  <si>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</si>
  <si>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</si>
  <si>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</si>
  <si>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</si>
  <si>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</si>
  <si>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</si>
  <si>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</si>
  <si>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</si>
  <si>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</si>
  <si>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</si>
  <si>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</si>
  <si>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</si>
  <si>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</si>
  <si>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</si>
  <si>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</si>
  <si>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</si>
  <si>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</si>
  <si>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</si>
  <si>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</si>
  <si>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</si>
  <si>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</si>
  <si>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</si>
  <si>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</si>
  <si>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</si>
  <si>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</si>
  <si>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</si>
  <si>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</si>
  <si>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</si>
  <si>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</si>
  <si>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</si>
  <si>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</si>
  <si>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</si>
  <si>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</si>
  <si>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</si>
  <si>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</si>
  <si>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</si>
  <si>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</si>
  <si>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</si>
  <si>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</si>
  <si>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</si>
  <si>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</si>
  <si>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</si>
  <si>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</si>
  <si>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</si>
  <si>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</si>
  <si>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</si>
  <si>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</si>
  <si>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</si>
  <si>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</si>
  <si>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</si>
  <si>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</si>
  <si>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</si>
  <si>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</si>
  <si>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</si>
  <si>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</si>
  <si>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</si>
  <si>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</si>
  <si>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</si>
  <si>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</si>
  <si>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</si>
  <si>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</si>
  <si>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</si>
  <si>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</si>
  <si>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</si>
  <si>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</si>
  <si>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</si>
  <si>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</si>
  <si>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</si>
  <si>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</si>
  <si>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</si>
  <si>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</si>
  <si>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</si>
  <si>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</si>
  <si>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</si>
  <si>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</si>
  <si>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</si>
  <si>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</si>
  <si>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</si>
  <si>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</si>
  <si>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</si>
  <si>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</si>
  <si>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</si>
  <si>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</si>
  <si>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</si>
  <si>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</si>
  <si>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</si>
  <si>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</si>
  <si>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</si>
  <si>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</si>
  <si>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</si>
  <si>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</si>
  <si>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</si>
  <si>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</si>
  <si>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</si>
  <si>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</si>
  <si>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</si>
  <si>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</si>
  <si>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</si>
  <si>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</si>
  <si>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</si>
  <si>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</si>
  <si>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</si>
  <si>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</si>
  <si>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</si>
  <si>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</si>
  <si>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</si>
  <si>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</si>
  <si>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</si>
  <si>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</si>
  <si>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</si>
  <si>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</si>
  <si>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</si>
  <si>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</si>
  <si>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</si>
  <si>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</si>
  <si>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</si>
  <si>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</si>
  <si>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</si>
  <si>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</si>
  <si>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</si>
  <si>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</si>
  <si>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</si>
  <si>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</si>
  <si>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</si>
  <si>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</si>
  <si>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</si>
  <si>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</si>
  <si>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</si>
  <si>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</si>
  <si>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</si>
  <si>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</si>
  <si>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</si>
  <si>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</si>
  <si>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</si>
  <si>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</si>
  <si>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</si>
  <si>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</si>
  <si>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</si>
  <si>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</si>
  <si>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</si>
  <si>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</si>
  <si>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</si>
  <si>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</si>
  <si>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</si>
  <si>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</si>
  <si>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</si>
  <si>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</si>
  <si>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</si>
  <si>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</si>
  <si>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</si>
  <si>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</si>
  <si>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</si>
  <si>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</si>
  <si>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</si>
  <si>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</si>
  <si>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</si>
  <si>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</si>
  <si>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</si>
  <si>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</si>
  <si>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</si>
  <si>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</si>
  <si>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</si>
  <si>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</si>
  <si>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</si>
  <si>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</si>
  <si>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</si>
  <si>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</si>
  <si>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</si>
  <si>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</si>
  <si>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</si>
  <si>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</si>
  <si>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</si>
  <si>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</si>
  <si>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</si>
  <si>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</si>
  <si>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</si>
  <si>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</si>
  <si>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</si>
  <si>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</si>
  <si>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</si>
  <si>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</si>
  <si>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</si>
  <si>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</si>
  <si>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</si>
  <si>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</si>
  <si>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</si>
  <si>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</si>
  <si>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</si>
  <si>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</si>
  <si>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</si>
  <si>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</si>
  <si>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</si>
  <si>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</si>
  <si>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</si>
  <si>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</si>
  <si>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</si>
  <si>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</si>
  <si>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</si>
  <si>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</si>
  <si>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</si>
  <si>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</si>
  <si>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</si>
  <si>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</si>
  <si>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</si>
  <si>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</si>
  <si>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</si>
  <si>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</si>
  <si>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</si>
  <si>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</si>
  <si>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</si>
  <si>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</si>
  <si>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</si>
  <si>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</si>
  <si>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</si>
  <si>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</si>
  <si>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</si>
  <si>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</si>
  <si>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</si>
  <si>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</si>
  <si>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</si>
  <si>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</si>
  <si>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</si>
  <si>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</si>
  <si>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</si>
  <si>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</si>
  <si>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</si>
  <si>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</si>
  <si>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</si>
  <si>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</si>
  <si>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</si>
  <si>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</si>
  <si>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</si>
  <si>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</si>
  <si>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</si>
  <si>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</si>
  <si>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</si>
  <si>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</si>
  <si>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</si>
  <si>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</si>
  <si>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</si>
  <si>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</si>
  <si>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</si>
  <si>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</si>
  <si>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</si>
  <si>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</si>
  <si>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</si>
  <si>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</si>
  <si>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</si>
  <si>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</si>
  <si>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</si>
  <si>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</si>
  <si>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</si>
  <si>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</si>
  <si>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</si>
  <si>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</si>
  <si>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</si>
  <si>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</si>
  <si>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</si>
  <si>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</si>
  <si>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</si>
  <si>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</si>
  <si>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</si>
  <si>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</si>
  <si>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</si>
  <si>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</si>
  <si>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</si>
  <si>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</si>
  <si>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</si>
  <si>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</si>
  <si>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</si>
  <si>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</si>
  <si>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</si>
  <si>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</si>
  <si>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</si>
  <si>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</si>
  <si>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</si>
  <si>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</si>
  <si>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</si>
  <si>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</si>
  <si>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</si>
  <si>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</si>
  <si>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</si>
  <si>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</si>
  <si>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</si>
  <si>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</si>
  <si>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</si>
  <si>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</si>
  <si>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</si>
  <si>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</si>
  <si>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</si>
  <si>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</si>
  <si>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</si>
  <si>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</si>
  <si>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</si>
  <si>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</si>
  <si>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</si>
  <si>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</si>
  <si>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</si>
  <si>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</si>
  <si>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</si>
  <si>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</si>
  <si>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</si>
  <si>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</si>
  <si>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</si>
  <si>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</si>
  <si>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</si>
  <si>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</si>
  <si>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</si>
  <si>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</si>
  <si>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</si>
  <si>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</si>
  <si>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</si>
  <si>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</si>
  <si>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</si>
  <si>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</si>
  <si>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</si>
  <si>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</si>
  <si>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</si>
  <si>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</si>
  <si>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</si>
  <si>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</si>
  <si>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</si>
  <si>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</si>
  <si>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</si>
  <si>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</si>
  <si>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</si>
  <si>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</si>
  <si>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</si>
  <si>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</si>
  <si>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</si>
  <si>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</si>
  <si>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</si>
  <si>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</si>
  <si>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</si>
  <si>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</si>
  <si>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</si>
  <si>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</si>
  <si>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</si>
  <si>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</si>
  <si>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</si>
  <si>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</si>
  <si>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</si>
  <si>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</si>
  <si>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</si>
  <si>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</si>
  <si>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</si>
  <si>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</si>
  <si>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</si>
  <si>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</si>
  <si>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</si>
  <si>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</si>
  <si>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</si>
  <si>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</si>
  <si>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</si>
  <si>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</si>
  <si>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</si>
  <si>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</si>
  <si>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</si>
  <si>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</si>
  <si>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</si>
  <si>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</si>
  <si>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</si>
  <si>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</si>
  <si>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</si>
  <si>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</si>
  <si>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</si>
  <si>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</si>
  <si>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</si>
  <si>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</si>
  <si>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</si>
  <si>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</si>
  <si>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</si>
  <si>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</si>
  <si>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</si>
  <si>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</si>
  <si>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</si>
  <si>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</si>
  <si>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</si>
  <si>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</si>
  <si>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</si>
  <si>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</si>
  <si>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</si>
  <si>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</si>
  <si>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</si>
  <si>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</si>
  <si>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</si>
  <si>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</si>
  <si>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</si>
  <si>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</si>
  <si>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</si>
  <si>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</si>
  <si>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</si>
  <si>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</si>
  <si>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</si>
  <si>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</si>
  <si>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</si>
  <si>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</si>
  <si>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</si>
  <si>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</si>
  <si>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</si>
  <si>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</si>
  <si>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</si>
  <si>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</si>
  <si>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</si>
  <si>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</si>
  <si>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</si>
  <si>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</si>
  <si>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</si>
  <si>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</si>
  <si>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</si>
  <si>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</si>
  <si>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</si>
  <si>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</si>
  <si>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</si>
  <si>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</si>
  <si>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</si>
  <si>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</si>
  <si>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</si>
  <si>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</si>
  <si>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</si>
  <si>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</si>
  <si>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</si>
  <si>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</si>
  <si>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</si>
  <si>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</si>
  <si>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</si>
  <si>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</si>
  <si>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</si>
  <si>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</si>
  <si>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</si>
  <si>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</si>
  <si>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</si>
  <si>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</si>
  <si>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</si>
  <si>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</si>
  <si>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</si>
  <si>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</si>
  <si>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</si>
  <si>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</si>
  <si>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</si>
  <si>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</si>
  <si>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</si>
  <si>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</si>
  <si>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</si>
  <si>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</si>
  <si>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</si>
  <si>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</si>
  <si>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</si>
  <si>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</si>
  <si>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</si>
  <si>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</si>
  <si>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</si>
  <si>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</si>
  <si>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</si>
  <si>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</si>
  <si>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</si>
  <si>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</si>
  <si>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</si>
  <si>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</si>
  <si>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</si>
  <si>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</si>
  <si>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</si>
  <si>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</si>
  <si>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</si>
  <si>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</si>
  <si>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</si>
  <si>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</si>
  <si>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</si>
  <si>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</si>
  <si>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</si>
  <si>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</si>
  <si>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</si>
  <si>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</si>
  <si>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</si>
  <si>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</si>
  <si>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</si>
  <si>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</si>
  <si>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</si>
  <si>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</si>
  <si>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</si>
  <si>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</si>
  <si>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</si>
  <si>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</si>
  <si>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</si>
  <si>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</si>
  <si>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</si>
  <si>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</si>
  <si>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</si>
  <si>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</si>
  <si>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</si>
  <si>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</si>
  <si>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</si>
  <si>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</si>
  <si>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</si>
  <si>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</si>
  <si>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</si>
  <si>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</si>
  <si>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</si>
  <si>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</si>
  <si>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</si>
  <si>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</si>
  <si>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</si>
  <si>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</si>
  <si>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</si>
  <si>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</si>
  <si>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</si>
  <si>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</si>
  <si>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</si>
  <si>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</si>
  <si>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</si>
  <si>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</si>
  <si>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</si>
  <si>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</si>
  <si>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</si>
  <si>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</si>
  <si>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</si>
  <si>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</si>
  <si>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</si>
  <si>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</si>
  <si>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</si>
  <si>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</si>
  <si>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</si>
  <si>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</si>
  <si>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</si>
  <si>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</si>
  <si>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</si>
  <si>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</si>
  <si>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</si>
  <si>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</si>
  <si>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</si>
  <si>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</si>
  <si>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</si>
  <si>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</si>
  <si>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</si>
  <si>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</si>
  <si>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</si>
  <si>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</si>
  <si>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</si>
  <si>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</si>
  <si>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</si>
  <si>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</si>
  <si>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</si>
  <si>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</si>
  <si>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</si>
  <si>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</si>
  <si>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</si>
  <si>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</si>
  <si>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</si>
  <si>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</si>
  <si>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</si>
  <si>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</si>
  <si>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</si>
  <si>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</si>
  <si>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</si>
  <si>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</si>
  <si>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</si>
  <si>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</si>
  <si>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</si>
  <si>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</si>
  <si>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</si>
  <si>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</si>
  <si>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</si>
  <si>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</si>
  <si>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</si>
  <si>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</si>
  <si>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</si>
  <si>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</si>
  <si>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</si>
  <si>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</si>
  <si>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</si>
  <si>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</si>
  <si>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</si>
  <si>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</si>
  <si>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</si>
  <si>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</si>
  <si>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</si>
  <si>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</si>
  <si>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</si>
  <si>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</si>
  <si>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</si>
  <si>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</si>
  <si>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</si>
  <si>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</si>
  <si>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</si>
  <si>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</si>
  <si>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</si>
  <si>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</si>
  <si>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</si>
  <si>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</si>
  <si>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</si>
  <si>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</si>
  <si>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</si>
  <si>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</si>
  <si>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</si>
  <si>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</si>
  <si>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</si>
  <si>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</si>
  <si>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</si>
  <si>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</si>
  <si>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</si>
  <si>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</si>
  <si>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</si>
  <si>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</si>
  <si>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</si>
  <si>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</si>
  <si>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</si>
  <si>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</si>
  <si>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</si>
  <si>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</si>
  <si>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</si>
  <si>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</si>
  <si>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</si>
  <si>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</si>
  <si>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</si>
  <si>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</si>
  <si>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</si>
  <si>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</si>
  <si>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</si>
  <si>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</si>
  <si>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</si>
  <si>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</si>
  <si>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</si>
  <si>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</si>
  <si>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</si>
  <si>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</si>
  <si>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</si>
  <si>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</si>
  <si>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</si>
  <si>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</si>
  <si>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</si>
  <si>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</si>
  <si>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</si>
  <si>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</si>
  <si>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</si>
  <si>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</si>
  <si>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</si>
  <si>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</si>
  <si>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</si>
  <si>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</si>
  <si>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</si>
  <si>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</si>
  <si>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</si>
  <si>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</si>
  <si>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</si>
  <si>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</si>
  <si>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</si>
  <si>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</si>
  <si>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</si>
  <si>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</si>
  <si>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</si>
  <si>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</si>
  <si>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</si>
  <si>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</si>
  <si>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</si>
  <si>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</si>
  <si>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</si>
  <si>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</si>
  <si>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</si>
  <si>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</si>
  <si>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</si>
  <si>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</si>
  <si>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</si>
  <si>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</si>
  <si>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</si>
  <si>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</si>
  <si>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</si>
  <si>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</si>
  <si>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</si>
  <si>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</si>
  <si>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</si>
  <si>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</si>
  <si>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</si>
  <si>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</si>
  <si>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</si>
  <si>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</si>
  <si>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</si>
  <si>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</si>
  <si>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</si>
  <si>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</si>
  <si>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</si>
  <si>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</si>
  <si>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</si>
  <si>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</si>
  <si>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</si>
  <si>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</si>
  <si>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</si>
  <si>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</si>
  <si>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</si>
  <si>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</si>
  <si>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</si>
  <si>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</si>
  <si>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</si>
  <si>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</si>
  <si>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</si>
  <si>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</si>
  <si>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</si>
  <si>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</si>
  <si>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</si>
  <si>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</si>
  <si>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</si>
  <si>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</si>
  <si>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</si>
  <si>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</si>
  <si>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</si>
  <si>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</si>
  <si>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</si>
  <si>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</si>
  <si>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</si>
  <si>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</si>
  <si>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</si>
  <si>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</si>
  <si>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</si>
  <si>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</si>
  <si>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</si>
  <si>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</si>
  <si>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</si>
  <si>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</si>
  <si>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</si>
  <si>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</si>
  <si>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</si>
  <si>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</si>
  <si>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</si>
  <si>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</si>
  <si>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</si>
  <si>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</si>
  <si>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</si>
  <si>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</si>
  <si>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</si>
  <si>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</si>
  <si>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</si>
  <si>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</si>
  <si>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</si>
  <si>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</si>
  <si>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</si>
  <si>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</si>
  <si>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</si>
  <si>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</si>
  <si>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</si>
  <si>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</si>
  <si>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</si>
  <si>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</si>
  <si>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</si>
  <si>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</si>
  <si>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</si>
  <si>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</si>
  <si>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</si>
  <si>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</si>
  <si>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</si>
  <si>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</si>
  <si>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</si>
  <si>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</si>
  <si>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</si>
  <si>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</si>
  <si>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</si>
  <si>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</si>
  <si>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</si>
  <si>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</si>
  <si>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</si>
  <si>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</si>
  <si>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</si>
  <si>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</si>
  <si>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</si>
  <si>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</si>
  <si>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</si>
  <si>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</si>
  <si>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</si>
  <si>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</si>
  <si>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</si>
  <si>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</si>
  <si>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</si>
  <si>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</si>
  <si>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</si>
  <si>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</si>
  <si>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</si>
  <si>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</si>
  <si>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</si>
  <si>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</si>
  <si>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</si>
  <si>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</si>
  <si>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</si>
  <si>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</si>
  <si>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</si>
  <si>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</si>
  <si>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</si>
  <si>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</si>
  <si>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</si>
  <si>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</si>
  <si>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</si>
  <si>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</si>
  <si>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</si>
  <si>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</si>
  <si>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</si>
  <si>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</si>
  <si>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</si>
  <si>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</si>
  <si>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</si>
  <si>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</si>
  <si>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</si>
  <si>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</si>
  <si>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</si>
  <si>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</si>
  <si>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</si>
  <si>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</si>
  <si>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</si>
  <si>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</si>
  <si>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</si>
  <si>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</si>
  <si>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</si>
  <si>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</si>
  <si>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</si>
  <si>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</si>
  <si>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</si>
  <si>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</si>
  <si>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</si>
  <si>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</si>
  <si>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</si>
  <si>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</si>
  <si>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</si>
  <si>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</si>
  <si>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</si>
  <si>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</si>
  <si>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</si>
  <si>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</si>
  <si>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</si>
  <si>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</si>
  <si>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</si>
  <si>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</si>
  <si>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</si>
  <si>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</si>
  <si>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</si>
  <si>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</si>
  <si>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</si>
  <si>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</si>
  <si>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</si>
  <si>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</si>
  <si>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</si>
  <si>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</si>
  <si>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</si>
  <si>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</si>
  <si>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</si>
  <si>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</si>
  <si>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</si>
  <si>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</si>
  <si>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</si>
  <si>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</si>
  <si>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</si>
  <si>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</si>
  <si>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</si>
  <si>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</si>
  <si>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</si>
  <si>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</si>
  <si>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</si>
  <si>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</si>
  <si>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</si>
  <si>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</si>
  <si>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</si>
  <si>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</si>
  <si>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</si>
  <si>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</si>
  <si>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</si>
  <si>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</si>
  <si>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</si>
  <si>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</si>
  <si>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</si>
  <si>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</si>
  <si>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</si>
  <si>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</si>
  <si>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</si>
  <si>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</si>
  <si>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</si>
  <si>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</si>
  <si>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</si>
  <si>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</si>
  <si>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</si>
  <si>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</si>
  <si>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</si>
  <si>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</si>
  <si>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</si>
  <si>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</si>
  <si>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</si>
  <si>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</si>
  <si>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</si>
  <si>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</si>
  <si>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</si>
  <si>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</si>
  <si>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</si>
  <si>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</si>
  <si>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</si>
  <si>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</si>
  <si>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</si>
  <si>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</si>
  <si>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</si>
  <si>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</si>
  <si>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</si>
  <si>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</si>
  <si>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</si>
  <si>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</si>
  <si>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</si>
  <si>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</si>
  <si>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</si>
  <si>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</si>
  <si>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</si>
  <si>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</si>
  <si>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</si>
  <si>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</si>
  <si>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</si>
  <si>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</si>
  <si>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</si>
  <si>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</si>
  <si>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</si>
  <si>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</si>
  <si>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</si>
  <si>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</si>
  <si>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</si>
  <si>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</si>
  <si>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</si>
  <si>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</si>
  <si>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</si>
  <si>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</si>
  <si>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</si>
  <si>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</si>
  <si>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</si>
  <si>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</si>
  <si>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</si>
  <si>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</si>
  <si>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</si>
  <si>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</si>
  <si>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</si>
  <si>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</si>
  <si>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</si>
  <si>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</si>
  <si>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</si>
  <si>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</si>
  <si>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</si>
  <si>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</si>
  <si>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</si>
  <si>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</si>
  <si>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</si>
  <si>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</si>
  <si>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</si>
  <si>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</si>
  <si>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</si>
  <si>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</si>
  <si>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</si>
  <si>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</si>
  <si>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</si>
  <si>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</si>
  <si>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</si>
  <si>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</si>
  <si>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</si>
  <si>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</si>
  <si>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</si>
  <si>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</si>
  <si>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</si>
  <si>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</si>
  <si>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</si>
  <si>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</si>
  <si>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</si>
  <si>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</si>
  <si>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</si>
  <si>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</si>
  <si>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</si>
  <si>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</si>
  <si>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</si>
  <si>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</si>
  <si>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</si>
  <si>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</si>
  <si>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</si>
  <si>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</si>
  <si>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</si>
  <si>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</si>
  <si>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</si>
  <si>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</si>
  <si>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</si>
  <si>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</si>
  <si>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</si>
  <si>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</si>
  <si>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</si>
  <si>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</si>
  <si>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</si>
  <si>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</si>
  <si>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</si>
  <si>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</si>
  <si>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</si>
  <si>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</si>
  <si>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</si>
  <si>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</si>
  <si>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</si>
  <si>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</si>
  <si>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</si>
  <si>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</si>
  <si>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</si>
  <si>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</si>
  <si>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</si>
  <si>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</si>
  <si>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</si>
  <si>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</si>
  <si>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</si>
  <si>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</si>
  <si>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</si>
  <si>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</si>
  <si>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</si>
  <si>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</si>
  <si>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</si>
  <si>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</si>
  <si>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</si>
  <si>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</si>
  <si>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</si>
  <si>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</si>
  <si>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</si>
  <si>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</si>
  <si>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</si>
  <si>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</si>
  <si>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</si>
  <si>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</si>
  <si>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</si>
  <si>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</si>
  <si>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</si>
  <si>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</si>
  <si>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</si>
  <si>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</si>
  <si>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</si>
  <si>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</si>
  <si>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</si>
  <si>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</si>
  <si>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</si>
  <si>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</si>
  <si>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</si>
  <si>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</si>
  <si>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</si>
  <si>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</si>
  <si>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</si>
  <si>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</si>
  <si>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</si>
  <si>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</si>
  <si>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</si>
  <si>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</si>
  <si>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</si>
  <si>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</si>
  <si>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</si>
  <si>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</si>
  <si>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</si>
  <si>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</si>
  <si>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</si>
  <si>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</si>
  <si>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</si>
  <si>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</si>
  <si>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</si>
  <si>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</si>
  <si>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</si>
  <si>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</si>
  <si>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</si>
  <si>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</si>
  <si>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</si>
  <si>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</si>
  <si>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</si>
  <si>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</si>
  <si>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</si>
  <si>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</si>
  <si>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</si>
  <si>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</si>
  <si>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</si>
  <si>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</si>
  <si>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</si>
  <si>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</si>
  <si>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</si>
  <si>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</si>
  <si>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</si>
  <si>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</si>
  <si>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</si>
  <si>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</si>
  <si>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</si>
  <si>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</si>
  <si>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</si>
  <si>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</si>
  <si>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</si>
  <si>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</si>
  <si>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</si>
  <si>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</si>
  <si>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</si>
  <si>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</si>
  <si>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</si>
  <si>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</si>
  <si>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</si>
  <si>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</si>
  <si>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</si>
  <si>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</si>
  <si>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</si>
  <si>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</si>
  <si>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</si>
  <si>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</si>
  <si>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</si>
  <si>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</si>
  <si>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</si>
  <si>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</si>
  <si>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</si>
  <si>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</si>
  <si>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</si>
  <si>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</si>
  <si>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</si>
  <si>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</si>
  <si>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</si>
  <si>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</si>
  <si>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</si>
  <si>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</si>
  <si>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</si>
  <si>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</si>
  <si>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</si>
  <si>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</si>
  <si>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</si>
  <si>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</si>
  <si>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</si>
  <si>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</si>
  <si>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</si>
  <si>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</si>
  <si>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</si>
  <si>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</si>
  <si>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</si>
  <si>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</si>
  <si>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</si>
  <si>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</si>
  <si>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</si>
  <si>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</si>
  <si>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</si>
  <si>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</si>
  <si>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</si>
  <si>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</si>
  <si>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</si>
  <si>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</si>
  <si>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</si>
  <si>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</si>
  <si>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</si>
  <si>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</si>
  <si>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</si>
  <si>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</si>
  <si>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</si>
  <si>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</si>
  <si>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</si>
  <si>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</si>
  <si>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</si>
  <si>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</si>
  <si>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</si>
  <si>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</si>
  <si>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</si>
  <si>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</si>
  <si>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</si>
  <si>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</si>
  <si>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</si>
  <si>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</si>
  <si>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</si>
  <si>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</si>
  <si>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</si>
  <si>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</si>
  <si>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</si>
  <si>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</si>
  <si>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</si>
  <si>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</si>
  <si>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</si>
  <si>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</si>
  <si>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</si>
  <si>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</si>
  <si>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</si>
  <si>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</si>
  <si>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</si>
  <si>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</si>
  <si>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</si>
  <si>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</si>
  <si>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</si>
  <si>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</si>
  <si>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</si>
  <si>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</si>
  <si>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</si>
  <si>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</si>
  <si>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</si>
  <si>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</si>
  <si>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</si>
  <si>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</si>
  <si>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</si>
  <si>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</si>
  <si>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</si>
  <si>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</si>
  <si>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</si>
  <si>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</si>
  <si>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</si>
  <si>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</si>
  <si>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</si>
  <si>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</si>
  <si>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</si>
  <si>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</si>
  <si>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</si>
  <si>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</si>
  <si>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</si>
  <si>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</si>
  <si>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</si>
  <si>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</si>
  <si>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</si>
  <si>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</si>
  <si>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</si>
  <si>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</si>
  <si>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</si>
  <si>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</si>
  <si>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</si>
  <si>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</si>
  <si>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</si>
  <si>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</si>
  <si>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</si>
  <si>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</si>
  <si>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</si>
  <si>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</si>
  <si>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</si>
  <si>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</si>
  <si>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</si>
  <si>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</si>
  <si>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</si>
  <si>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</si>
  <si>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</si>
  <si>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</si>
  <si>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</si>
  <si>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</si>
  <si>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</si>
  <si>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</si>
  <si>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</si>
  <si>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</si>
  <si>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</si>
  <si>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</si>
  <si>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</si>
  <si>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</si>
  <si>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</si>
  <si>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</si>
  <si>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</si>
  <si>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</si>
  <si>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</si>
  <si>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</si>
  <si>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</si>
  <si>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</si>
  <si>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</si>
  <si>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</si>
  <si>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</si>
  <si>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</si>
  <si>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</si>
  <si>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</si>
  <si>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</si>
  <si>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</si>
  <si>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</si>
  <si>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</si>
  <si>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</si>
  <si>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</si>
  <si>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</si>
  <si>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</si>
  <si>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</si>
  <si>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</si>
  <si>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</si>
  <si>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</si>
  <si>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</si>
  <si>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</si>
  <si>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</si>
  <si>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</si>
  <si>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</si>
  <si>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</si>
  <si>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</si>
  <si>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</si>
  <si>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</si>
  <si>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</si>
  <si>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</si>
  <si>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</si>
  <si>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</si>
  <si>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</si>
  <si>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</si>
  <si>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</si>
  <si>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</si>
  <si>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</si>
  <si>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</si>
  <si>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</si>
  <si>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</si>
  <si>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</si>
  <si>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</si>
  <si>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</si>
  <si>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</si>
  <si>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</si>
  <si>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</si>
  <si>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</si>
  <si>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</si>
  <si>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</si>
  <si>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</si>
  <si>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</si>
  <si>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</si>
  <si>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</si>
  <si>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</si>
  <si>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</si>
  <si>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</si>
  <si>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</si>
  <si>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</si>
  <si>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</si>
  <si>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</si>
  <si>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</si>
  <si>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</si>
  <si>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</si>
  <si>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</si>
  <si>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</si>
  <si>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</si>
  <si>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</si>
  <si>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</si>
  <si>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</si>
  <si>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</si>
  <si>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</si>
  <si>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</si>
  <si>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</si>
  <si>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</si>
  <si>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</si>
  <si>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</si>
  <si>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</si>
  <si>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</si>
  <si>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</si>
  <si>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</si>
  <si>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</si>
  <si>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</si>
  <si>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</si>
  <si>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</si>
  <si>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</si>
  <si>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</si>
  <si>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</si>
  <si>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</si>
  <si>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</si>
  <si>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</si>
  <si>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</si>
  <si>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</si>
  <si>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</si>
  <si>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</si>
  <si>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</si>
  <si>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</si>
  <si>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</si>
  <si>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</si>
  <si>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</si>
  <si>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</si>
  <si>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</si>
  <si>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</si>
  <si>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</si>
  <si>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</si>
  <si>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</si>
  <si>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</si>
  <si>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</si>
  <si>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</si>
  <si>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</si>
  <si>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</si>
  <si>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</si>
  <si>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</si>
  <si>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</si>
  <si>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</si>
  <si>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</si>
  <si>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</si>
  <si>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</si>
  <si>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</si>
  <si>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</si>
  <si>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</si>
  <si>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</si>
  <si>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</si>
  <si>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</si>
  <si>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</si>
  <si>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</si>
  <si>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</si>
  <si>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</si>
  <si>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</si>
  <si>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</si>
  <si>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</si>
  <si>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</si>
  <si>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</si>
  <si>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</si>
  <si>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</si>
  <si>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</si>
  <si>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</si>
  <si>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</si>
  <si>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</si>
  <si>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</si>
  <si>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</si>
  <si>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</si>
  <si>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</si>
  <si>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</si>
  <si>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</si>
  <si>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</si>
  <si>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</si>
  <si>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</si>
  <si>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</si>
  <si>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</si>
  <si>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</si>
  <si>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</si>
  <si>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</si>
  <si>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</si>
  <si>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</si>
  <si>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</si>
  <si>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</si>
  <si>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</si>
  <si>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</si>
  <si>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</si>
  <si>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</si>
  <si>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</si>
  <si>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</si>
  <si>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</si>
  <si>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</si>
  <si>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</si>
  <si>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</si>
  <si>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</si>
  <si>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</si>
  <si>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</si>
  <si>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</si>
  <si>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</si>
  <si>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</si>
  <si>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</si>
  <si>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</si>
  <si>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</si>
  <si>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</si>
  <si>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</si>
  <si>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</si>
  <si>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</si>
  <si>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</si>
  <si>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</si>
  <si>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</si>
  <si>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</si>
  <si>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</si>
  <si>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</si>
  <si>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</si>
  <si>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</si>
  <si>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</si>
  <si>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</si>
  <si>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</si>
  <si>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</si>
  <si>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</si>
  <si>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</si>
  <si>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</si>
  <si>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</si>
  <si>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</si>
  <si>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</si>
  <si>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</si>
  <si>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</si>
  <si>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</si>
  <si>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</si>
  <si>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</si>
  <si>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</si>
  <si>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</si>
  <si>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</si>
  <si>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</si>
  <si>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</si>
  <si>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</si>
  <si>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</si>
  <si>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</si>
  <si>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</si>
  <si>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</si>
  <si>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</si>
  <si>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</si>
  <si>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</si>
  <si>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</si>
  <si>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</si>
  <si>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</si>
  <si>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</si>
  <si>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</si>
  <si>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</si>
  <si>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</si>
  <si>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</si>
  <si>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</si>
  <si>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</si>
  <si>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</si>
  <si>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</si>
  <si>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</si>
  <si>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</si>
  <si>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</si>
  <si>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</si>
  <si>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</si>
  <si>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</si>
  <si>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</si>
  <si>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</si>
  <si>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</si>
  <si>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</si>
  <si>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</si>
  <si>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</si>
  <si>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</si>
  <si>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</si>
  <si>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</si>
  <si>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</si>
  <si>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</si>
  <si>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</si>
  <si>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</si>
  <si>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</si>
  <si>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</si>
  <si>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</si>
  <si>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</si>
  <si>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</si>
  <si>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</si>
  <si>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</si>
  <si>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</si>
  <si>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</si>
  <si>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</si>
  <si>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</si>
  <si>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</si>
  <si>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</si>
  <si>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</si>
  <si>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</si>
  <si>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</si>
  <si>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</si>
  <si>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</si>
  <si>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</si>
  <si>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</si>
  <si>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</si>
  <si>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</si>
  <si>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</si>
  <si>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</si>
  <si>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</si>
  <si>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</si>
  <si>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</si>
  <si>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</si>
  <si>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</si>
  <si>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</si>
  <si>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</si>
  <si>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</si>
  <si>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</si>
  <si>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</si>
  <si>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</si>
  <si>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</si>
  <si>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</si>
  <si>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</si>
  <si>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</si>
  <si>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</si>
  <si>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</si>
  <si>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</si>
  <si>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</si>
  <si>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</si>
  <si>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</si>
  <si>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</si>
  <si>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</si>
  <si>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</si>
  <si>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</si>
  <si>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</si>
  <si>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</si>
  <si>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</si>
  <si>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</si>
  <si>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</si>
  <si>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</si>
  <si>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</si>
  <si>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</si>
  <si>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</si>
  <si>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</si>
  <si>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</si>
  <si>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</si>
  <si>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</si>
  <si>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</si>
  <si>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</si>
  <si>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</si>
  <si>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</si>
  <si>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</si>
  <si>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</si>
  <si>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</si>
  <si>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</si>
  <si>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</si>
  <si>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</si>
  <si>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</si>
  <si>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</si>
  <si>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</si>
  <si>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</si>
  <si>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</si>
  <si>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</si>
  <si>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</si>
  <si>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</si>
  <si>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</si>
  <si>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</si>
  <si>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</si>
  <si>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</si>
  <si>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</si>
  <si>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</si>
  <si>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</si>
  <si>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</si>
  <si>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</si>
  <si>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</si>
  <si>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</si>
  <si>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</si>
  <si>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</si>
  <si>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</si>
  <si>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</si>
  <si>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</si>
  <si>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</si>
  <si>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</si>
  <si>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</si>
  <si>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</si>
  <si>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</si>
  <si>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</si>
  <si>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</si>
  <si>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</si>
  <si>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</si>
  <si>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</si>
  <si>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</si>
  <si>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</si>
  <si>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</si>
  <si>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</si>
  <si>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</si>
  <si>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</si>
  <si>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</si>
  <si>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</si>
  <si>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</si>
  <si>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</si>
  <si>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</si>
  <si>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</si>
  <si>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</si>
  <si>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</si>
  <si>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</si>
  <si>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</si>
  <si>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</si>
  <si>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</si>
  <si>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</si>
  <si>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</si>
  <si>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</si>
  <si>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</si>
  <si>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</si>
  <si>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</si>
  <si>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</si>
  <si>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</si>
  <si>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</si>
  <si>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</si>
  <si>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</si>
  <si>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</si>
  <si>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</si>
  <si>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</si>
  <si>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</si>
  <si>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</si>
  <si>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</si>
  <si>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</si>
  <si>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</si>
  <si>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</si>
  <si>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</si>
  <si>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</si>
  <si>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</si>
  <si>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</si>
  <si>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</si>
  <si>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</si>
  <si>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</si>
  <si>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</si>
  <si>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</si>
  <si>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</si>
  <si>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</si>
  <si>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</si>
  <si>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</si>
  <si>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</si>
  <si>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</si>
  <si>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</si>
  <si>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</si>
  <si>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</si>
  <si>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</si>
  <si>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</si>
  <si>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</si>
  <si>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</si>
  <si>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</si>
  <si>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</si>
  <si>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</si>
  <si>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</si>
  <si>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</si>
  <si>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</si>
  <si>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</si>
  <si>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</si>
  <si>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</si>
  <si>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</si>
  <si>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</si>
  <si>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</si>
  <si>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</si>
  <si>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</si>
  <si>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</si>
  <si>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</si>
  <si>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</si>
  <si>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</si>
  <si>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</si>
  <si>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</si>
  <si>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</si>
  <si>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</si>
  <si>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</si>
  <si>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</si>
  <si>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</si>
  <si>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</si>
  <si>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</si>
  <si>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</si>
  <si>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</si>
  <si>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</si>
  <si>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</si>
  <si>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</si>
  <si>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</si>
  <si>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</si>
  <si>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</si>
  <si>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</si>
  <si>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</si>
  <si>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</si>
  <si>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</si>
  <si>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</si>
  <si>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</si>
  <si>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</si>
  <si>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</si>
  <si>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</si>
  <si>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</si>
  <si>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</si>
  <si>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</si>
  <si>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</si>
  <si>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</si>
  <si>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</si>
  <si>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</si>
  <si>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</si>
  <si>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</si>
  <si>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</si>
  <si>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</si>
  <si>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</si>
  <si>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</si>
  <si>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</si>
  <si>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</si>
  <si>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</si>
  <si>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</si>
  <si>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</si>
  <si>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</si>
  <si>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</si>
  <si>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</si>
  <si>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</si>
  <si>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</si>
  <si>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</si>
  <si>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</si>
  <si>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</si>
  <si>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</si>
  <si>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</si>
  <si>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</si>
  <si>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</si>
  <si>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</si>
  <si>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</si>
  <si>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</si>
  <si>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</si>
  <si>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</si>
  <si>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</si>
  <si>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</si>
  <si>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</si>
  <si>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</si>
  <si>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</si>
  <si>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</si>
  <si>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</si>
  <si>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</si>
  <si>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</si>
  <si>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</si>
  <si>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</si>
  <si>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</si>
  <si>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</si>
  <si>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</si>
  <si>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</si>
  <si>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</si>
  <si>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</si>
  <si>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</si>
  <si>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</si>
  <si>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</si>
  <si>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</si>
  <si>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</si>
  <si>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</si>
  <si>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</si>
  <si>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</si>
  <si>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</si>
  <si>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</si>
  <si>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</si>
  <si>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</si>
  <si>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</si>
  <si>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</si>
  <si>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</si>
  <si>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</si>
  <si>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</si>
  <si>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</si>
  <si>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</si>
  <si>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</si>
  <si>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</si>
  <si>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</si>
  <si>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</si>
  <si>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</si>
  <si>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</si>
  <si>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</si>
  <si>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</si>
  <si>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</si>
  <si>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</si>
  <si>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</si>
  <si>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</si>
  <si>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</si>
  <si>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</si>
  <si>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</si>
  <si>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</si>
  <si>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</si>
  <si>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</si>
  <si>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</si>
  <si>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</si>
  <si>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</si>
  <si>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</si>
  <si>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</si>
  <si>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</si>
  <si>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</si>
  <si>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</si>
  <si>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</si>
  <si>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</si>
  <si>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</si>
  <si>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</si>
  <si>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</si>
  <si>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</si>
  <si>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</si>
  <si>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</si>
  <si>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</si>
  <si>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</si>
  <si>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</si>
  <si>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</si>
  <si>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</si>
  <si>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</si>
  <si>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</si>
  <si>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</si>
  <si>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</si>
  <si>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</si>
  <si>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</si>
  <si>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</si>
  <si>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</si>
  <si>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</si>
  <si>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</si>
  <si>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</si>
  <si>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</si>
  <si>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</si>
  <si>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</si>
  <si>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</si>
  <si>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</si>
  <si>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</si>
  <si>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</si>
  <si>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</si>
  <si>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</si>
  <si>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</si>
  <si>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</si>
  <si>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</si>
  <si>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</si>
  <si>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</si>
  <si>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</si>
  <si>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</si>
  <si>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</si>
  <si>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</si>
  <si>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</si>
  <si>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</si>
  <si>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</si>
  <si>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</si>
  <si>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</si>
  <si>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</si>
  <si>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</si>
  <si>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</si>
  <si>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</si>
  <si>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</si>
  <si>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</si>
  <si>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</si>
  <si>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</si>
  <si>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</si>
  <si>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</si>
  <si>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</si>
  <si>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</si>
  <si>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</si>
  <si>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</si>
  <si>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</si>
  <si>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</si>
  <si>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</si>
  <si>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</si>
  <si>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</si>
  <si>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</si>
  <si>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</si>
  <si>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</si>
  <si>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</si>
  <si>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</si>
  <si>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</si>
  <si>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</si>
  <si>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</si>
  <si>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</si>
  <si>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</si>
  <si>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</si>
  <si>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</si>
  <si>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</si>
  <si>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</si>
  <si>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</si>
  <si>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</si>
  <si>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</si>
  <si>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</si>
  <si>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</si>
  <si>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</si>
  <si>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</si>
  <si>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</si>
  <si>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</si>
  <si>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</si>
  <si>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</si>
  <si>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</si>
  <si>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</si>
  <si>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</si>
  <si>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</si>
  <si>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</si>
  <si>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</si>
  <si>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</si>
  <si>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</si>
  <si>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</si>
  <si>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</si>
  <si>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</si>
  <si>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</si>
  <si>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</si>
  <si>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</si>
  <si>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</si>
  <si>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</si>
  <si>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</si>
  <si>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</si>
  <si>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</si>
  <si>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</si>
  <si>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</si>
  <si>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</si>
  <si>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</si>
  <si>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</si>
  <si>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</si>
  <si>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</si>
  <si>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</si>
  <si>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</si>
  <si>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</si>
  <si>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</si>
  <si>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</si>
  <si>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</si>
  <si>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</si>
  <si>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</si>
  <si>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</si>
  <si>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</si>
  <si>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</si>
  <si>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</si>
  <si>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</si>
  <si>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</si>
  <si>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</si>
  <si>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</si>
  <si>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</si>
  <si>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</si>
  <si>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</si>
  <si>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</si>
  <si>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</si>
  <si>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</si>
  <si>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</si>
  <si>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</si>
  <si>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</si>
  <si>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</si>
  <si>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</si>
  <si>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</si>
  <si>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</si>
  <si>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</si>
  <si>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</si>
  <si>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</si>
  <si>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</si>
  <si>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</si>
  <si>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</si>
  <si>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</si>
  <si>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</si>
  <si>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</si>
  <si>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</si>
  <si>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</si>
  <si>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</si>
  <si>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</si>
  <si>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</si>
  <si>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</si>
  <si>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</si>
  <si>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</si>
  <si>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</si>
  <si>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</si>
  <si>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</si>
  <si>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</si>
  <si>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</si>
  <si>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</si>
  <si>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</si>
  <si>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</si>
  <si>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</si>
  <si>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</si>
  <si>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</si>
  <si>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</si>
  <si>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</si>
  <si>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</si>
  <si>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</si>
  <si>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</si>
  <si>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</si>
  <si>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</si>
  <si>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</si>
  <si>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</si>
  <si>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</si>
  <si>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</si>
  <si>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</si>
  <si>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</si>
  <si>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</si>
  <si>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</si>
  <si>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</si>
  <si>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</si>
  <si>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</si>
  <si>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</si>
  <si>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</si>
  <si>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</si>
  <si>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</si>
  <si>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</si>
  <si>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</si>
  <si>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</si>
  <si>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</si>
  <si>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</si>
  <si>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</si>
  <si>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</si>
  <si>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</si>
  <si>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</si>
  <si>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</si>
  <si>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</si>
  <si>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</si>
  <si>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</si>
  <si>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</si>
  <si>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</si>
  <si>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</si>
  <si>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</si>
  <si>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</si>
  <si>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</si>
  <si>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</si>
  <si>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</si>
  <si>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</si>
  <si>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</si>
  <si>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</si>
  <si>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</si>
  <si>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</si>
  <si>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</si>
  <si>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</si>
  <si>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</si>
  <si>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</si>
  <si>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</si>
  <si>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</si>
  <si>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</si>
  <si>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</si>
  <si>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</si>
  <si>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</si>
  <si>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</si>
  <si>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</si>
  <si>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</si>
  <si>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</si>
  <si>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</si>
  <si>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</si>
  <si>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</si>
  <si>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</si>
  <si>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</si>
  <si>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</si>
  <si>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</si>
  <si>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</si>
  <si>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</si>
  <si>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</si>
  <si>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</si>
  <si>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</si>
  <si>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</si>
  <si>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</si>
  <si>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</si>
  <si>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</si>
  <si>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</si>
  <si>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</si>
  <si>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</si>
  <si>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</si>
  <si>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</si>
  <si>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</si>
  <si>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</si>
  <si>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</si>
  <si>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</si>
  <si>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</si>
  <si>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</si>
  <si>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</si>
  <si>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</si>
  <si>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</si>
  <si>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</si>
  <si>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</si>
  <si>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</si>
  <si>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</si>
  <si>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</si>
  <si>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</si>
  <si>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</si>
  <si>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</si>
  <si>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</si>
  <si>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</si>
  <si>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</si>
  <si>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</si>
  <si>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</si>
  <si>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</si>
  <si>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</si>
  <si>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</si>
  <si>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</si>
  <si>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</si>
  <si>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</si>
  <si>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</si>
  <si>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</si>
  <si>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</si>
  <si>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</si>
  <si>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</si>
  <si>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</si>
  <si>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</si>
  <si>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</si>
  <si>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</si>
  <si>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</si>
  <si>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</si>
  <si>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</si>
  <si>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</si>
  <si>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</si>
  <si>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</si>
  <si>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</si>
  <si>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</si>
  <si>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</si>
  <si>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</si>
  <si>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</si>
  <si>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</si>
  <si>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</si>
  <si>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</si>
  <si>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</si>
  <si>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</si>
  <si>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</si>
  <si>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</si>
  <si>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</si>
  <si>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</si>
  <si>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</si>
  <si>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</si>
  <si>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</si>
  <si>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</si>
  <si>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</si>
  <si>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</si>
  <si>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</si>
  <si>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</si>
  <si>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</si>
  <si>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</si>
  <si>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</si>
  <si>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</si>
  <si>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</si>
  <si>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</si>
  <si>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</si>
  <si>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</si>
  <si>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</si>
  <si>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</si>
  <si>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</si>
  <si>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</si>
  <si>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</si>
  <si>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</si>
  <si>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</si>
  <si>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</si>
  <si>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</si>
  <si>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</si>
  <si>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</si>
  <si>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</si>
  <si>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</si>
  <si>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</si>
  <si>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</si>
  <si>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</si>
  <si>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</si>
  <si>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</si>
  <si>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</si>
  <si>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</si>
  <si>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</si>
  <si>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</si>
  <si>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</si>
  <si>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</si>
  <si>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</si>
  <si>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</si>
  <si>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</si>
  <si>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</si>
  <si>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</si>
  <si>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</si>
  <si>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</si>
  <si>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</si>
  <si>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</si>
  <si>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</si>
  <si>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</si>
  <si>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</si>
  <si>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</si>
  <si>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</si>
  <si>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</si>
  <si>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</si>
  <si>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</si>
  <si>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</si>
  <si>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</si>
  <si>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</si>
  <si>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</si>
  <si>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</si>
  <si>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</si>
  <si>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</si>
  <si>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</si>
  <si>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</si>
  <si>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</si>
  <si>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</si>
  <si>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</si>
  <si>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</si>
  <si>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</si>
  <si>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</si>
  <si>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</si>
  <si>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</si>
  <si>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</si>
  <si>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</si>
  <si>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</si>
  <si>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</si>
  <si>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</si>
  <si>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</si>
  <si>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</si>
  <si>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</si>
  <si>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</si>
  <si>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</si>
  <si>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</si>
  <si>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</si>
  <si>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</si>
  <si>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</si>
  <si>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</si>
  <si>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</si>
  <si>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</si>
  <si>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</si>
  <si>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</si>
  <si>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</si>
  <si>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</si>
  <si>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</si>
  <si>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</si>
  <si>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</si>
  <si>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</si>
  <si>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</si>
  <si>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</si>
  <si>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</si>
  <si>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</si>
  <si>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</si>
  <si>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</si>
  <si>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</si>
  <si>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</si>
  <si>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</si>
  <si>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</si>
  <si>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</si>
  <si>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</si>
  <si>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</si>
  <si>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</si>
  <si>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</si>
  <si>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</si>
  <si>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</si>
  <si>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</si>
  <si>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</si>
  <si>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</si>
  <si>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</si>
  <si>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</si>
  <si>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</si>
  <si>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</si>
  <si>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</si>
  <si>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</si>
  <si>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</si>
  <si>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</si>
  <si>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</si>
  <si>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</si>
  <si>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</si>
  <si>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</si>
  <si>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</si>
  <si>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</si>
  <si>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</si>
  <si>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</si>
  <si>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</si>
  <si>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</si>
  <si>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</si>
  <si>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</si>
  <si>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</si>
  <si>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</si>
  <si>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</si>
  <si>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</si>
  <si>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</si>
  <si>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</si>
  <si>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</si>
  <si>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</si>
  <si>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</si>
  <si>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</si>
  <si>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</si>
  <si>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</si>
  <si>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</si>
  <si>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</si>
  <si>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</si>
  <si>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</si>
  <si>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</si>
  <si>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</si>
  <si>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</si>
  <si>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</si>
  <si>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</si>
  <si>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</si>
  <si>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</si>
  <si>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</si>
  <si>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</si>
  <si>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</si>
  <si>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</si>
  <si>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</si>
  <si>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</si>
  <si>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</si>
  <si>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</si>
  <si>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</si>
  <si>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</si>
  <si>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</si>
  <si>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</si>
  <si>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</si>
  <si>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</si>
  <si>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</si>
  <si>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</si>
  <si>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</si>
  <si>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</si>
  <si>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</si>
  <si>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</si>
  <si>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</si>
  <si>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</si>
  <si>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</si>
  <si>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</si>
  <si>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</si>
  <si>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</si>
  <si>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</si>
  <si>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</si>
  <si>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</si>
  <si>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</si>
  <si>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</si>
  <si>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</si>
  <si>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</si>
  <si>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</si>
  <si>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</si>
  <si>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</si>
  <si>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</si>
  <si>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</si>
  <si>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</si>
  <si>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</si>
  <si>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</si>
  <si>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</si>
  <si>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</si>
  <si>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</si>
  <si>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</si>
  <si>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</si>
  <si>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</si>
  <si>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</si>
  <si>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</si>
  <si>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</si>
  <si>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</si>
  <si>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</si>
  <si>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</si>
  <si>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</si>
  <si>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</si>
  <si>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</si>
  <si>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</si>
  <si>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</si>
  <si>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</si>
  <si>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</si>
  <si>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</si>
  <si>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</si>
  <si>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</si>
  <si>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</si>
  <si>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</si>
  <si>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</si>
  <si>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</si>
  <si>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</si>
  <si>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</si>
  <si>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</si>
  <si>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</si>
  <si>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</si>
  <si>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</si>
  <si>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</si>
  <si>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</si>
  <si>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</si>
  <si>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</si>
  <si>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</si>
  <si>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</si>
  <si>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</si>
  <si>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</si>
  <si>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</si>
  <si>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</si>
  <si>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</si>
  <si>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</si>
  <si>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</si>
  <si>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</si>
  <si>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</si>
  <si>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</si>
  <si>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</si>
  <si>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</si>
  <si>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</si>
  <si>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</si>
  <si>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</si>
  <si>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</si>
  <si>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</si>
  <si>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</si>
  <si>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</si>
  <si>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</si>
  <si>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</si>
  <si>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</si>
  <si>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</si>
  <si>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</si>
  <si>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</si>
  <si>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</si>
  <si>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</si>
  <si>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</si>
  <si>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</si>
  <si>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</si>
  <si>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</si>
  <si>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</si>
  <si>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</si>
  <si>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</si>
  <si>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</si>
  <si>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</si>
  <si>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</si>
  <si>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</si>
  <si>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</si>
  <si>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</si>
  <si>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</si>
  <si>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</si>
  <si>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</si>
  <si>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</si>
  <si>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</si>
  <si>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</si>
  <si>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</si>
  <si>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</si>
  <si>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</si>
  <si>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</si>
  <si>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</si>
  <si>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</si>
  <si>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</si>
  <si>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</si>
  <si>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</si>
  <si>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</si>
  <si>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</si>
  <si>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</si>
  <si>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</si>
  <si>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</si>
  <si>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</si>
  <si>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</si>
  <si>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</si>
  <si>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</si>
  <si>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</si>
  <si>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</si>
  <si>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</si>
  <si>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</si>
  <si>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</si>
  <si>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</si>
  <si>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</si>
  <si>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</si>
  <si>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</si>
  <si>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</si>
  <si>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</si>
  <si>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</si>
  <si>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</si>
  <si>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</si>
  <si>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</si>
  <si>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</si>
  <si>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</si>
  <si>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</si>
  <si>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</si>
  <si>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</si>
  <si>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</si>
  <si>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</si>
  <si>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</si>
  <si>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</si>
  <si>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</si>
  <si>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</si>
  <si>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</si>
  <si>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</si>
  <si>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</si>
  <si>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</si>
  <si>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</si>
  <si>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</si>
  <si>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</si>
  <si>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</si>
  <si>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</si>
  <si>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</si>
  <si>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</si>
  <si>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</si>
  <si>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</si>
  <si>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</si>
  <si>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</si>
  <si>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</si>
  <si>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</si>
  <si>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</si>
  <si>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</si>
  <si>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</si>
  <si>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</si>
  <si>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</si>
  <si>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</si>
  <si>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</si>
  <si>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</si>
  <si>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</si>
  <si>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</si>
  <si>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</si>
  <si>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</si>
  <si>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</si>
  <si>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</si>
  <si>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</si>
  <si>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</si>
  <si>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</si>
  <si>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</si>
  <si>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</si>
  <si>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</si>
  <si>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</si>
  <si>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</si>
  <si>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</si>
  <si>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</si>
  <si>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</si>
  <si>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</si>
  <si>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</si>
  <si>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</si>
  <si>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</si>
  <si>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</si>
  <si>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</si>
  <si>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</si>
  <si>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</si>
  <si>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</si>
  <si>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</si>
  <si>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</si>
  <si>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</si>
  <si>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</si>
  <si>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</si>
  <si>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</si>
  <si>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</si>
  <si>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</si>
  <si>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</si>
  <si>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</si>
  <si>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</si>
  <si>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</si>
  <si>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</si>
  <si>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</si>
  <si>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</si>
  <si>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</si>
  <si>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</si>
  <si>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</si>
  <si>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</si>
  <si>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</si>
  <si>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</si>
  <si>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</si>
  <si>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</si>
  <si>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</si>
  <si>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</si>
  <si>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</si>
  <si>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</si>
  <si>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</si>
  <si>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</si>
  <si>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</si>
  <si>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</si>
  <si>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</si>
  <si>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</si>
  <si>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</si>
  <si>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</si>
  <si>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</si>
  <si>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</si>
  <si>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</si>
  <si>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</si>
  <si>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</si>
  <si>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</si>
  <si>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</si>
  <si>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</si>
  <si>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</si>
  <si>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</si>
  <si>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</si>
  <si>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</si>
  <si>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</si>
  <si>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</si>
  <si>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</si>
  <si>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</si>
  <si>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</si>
  <si>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</si>
  <si>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</si>
  <si>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</si>
  <si>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</si>
  <si>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</si>
  <si>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</si>
  <si>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</si>
  <si>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</si>
  <si>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</si>
  <si>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</si>
  <si>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</si>
  <si>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</si>
  <si>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</si>
  <si>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</si>
  <si>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</si>
  <si>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</si>
  <si>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</si>
  <si>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</si>
  <si>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</si>
  <si>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</si>
  <si>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</si>
  <si>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</si>
  <si>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</si>
  <si>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</si>
  <si>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</si>
  <si>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</si>
  <si>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</si>
  <si>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</si>
  <si>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</si>
  <si>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</si>
  <si>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</si>
  <si>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</si>
  <si>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</si>
  <si>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</si>
  <si>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</si>
  <si>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</si>
  <si>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</si>
  <si>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</si>
  <si>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</si>
  <si>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</si>
  <si>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</si>
  <si>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</si>
  <si>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</si>
  <si>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</si>
  <si>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</si>
  <si>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</si>
  <si>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</si>
  <si>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</si>
  <si>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</si>
  <si>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</si>
  <si>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</si>
  <si>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</si>
  <si>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</si>
  <si>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</si>
  <si>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</si>
  <si>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</si>
  <si>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</si>
  <si>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</si>
  <si>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</si>
  <si>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</si>
  <si>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</si>
  <si>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</si>
  <si>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</si>
  <si>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</si>
  <si>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</si>
  <si>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</si>
  <si>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</si>
  <si>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</si>
  <si>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</si>
  <si>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</si>
  <si>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</si>
  <si>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</si>
  <si>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</si>
  <si>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</si>
  <si>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</si>
  <si>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</si>
  <si>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</si>
  <si>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</si>
  <si>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</si>
  <si>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</si>
  <si>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</si>
  <si>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</si>
  <si>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</si>
  <si>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</si>
  <si>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</si>
  <si>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</si>
  <si>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</si>
  <si>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</si>
  <si>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</si>
  <si>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</si>
  <si>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</si>
  <si>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</si>
  <si>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</si>
  <si>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</si>
  <si>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</si>
  <si>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</si>
  <si>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</si>
  <si>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</si>
  <si>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</si>
  <si>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</si>
  <si>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</si>
  <si>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</si>
  <si>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</si>
  <si>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</si>
  <si>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</si>
  <si>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</si>
  <si>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</si>
  <si>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</si>
  <si>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</si>
  <si>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</si>
  <si>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</si>
  <si>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</si>
  <si>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</si>
  <si>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</si>
  <si>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</si>
  <si>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</si>
  <si>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</si>
  <si>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</si>
  <si>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</si>
  <si>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</si>
  <si>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</si>
  <si>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</si>
  <si>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</si>
  <si>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</si>
  <si>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</si>
  <si>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</si>
  <si>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</si>
  <si>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</si>
  <si>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</si>
  <si>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</si>
  <si>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</si>
  <si>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</si>
  <si>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</si>
  <si>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</si>
  <si>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</si>
  <si>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</si>
  <si>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</si>
  <si>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</si>
  <si>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</si>
  <si>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</si>
  <si>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</si>
  <si>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</si>
  <si>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</si>
  <si>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</si>
  <si>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</si>
  <si>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</si>
  <si>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</si>
  <si>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</si>
  <si>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</si>
  <si>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</si>
  <si>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</si>
  <si>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</si>
  <si>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</si>
  <si>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</si>
  <si>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</si>
  <si>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</si>
  <si>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</si>
  <si>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</si>
  <si>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</si>
  <si>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</si>
  <si>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</si>
  <si>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</si>
  <si>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</si>
  <si>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</si>
  <si>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</si>
  <si>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</si>
  <si>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</si>
  <si>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</si>
  <si>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</si>
  <si>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</si>
  <si>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</si>
  <si>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</si>
  <si>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</si>
  <si>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</si>
  <si>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</si>
  <si>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</si>
  <si>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</si>
  <si>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</si>
  <si>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</si>
  <si>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</si>
  <si>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</si>
  <si>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</si>
  <si>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</si>
  <si>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</si>
  <si>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</si>
  <si>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</si>
  <si>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</si>
  <si>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</si>
  <si>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</si>
  <si>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</si>
  <si>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</si>
  <si>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</si>
  <si>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</si>
  <si>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</si>
  <si>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</si>
  <si>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</si>
  <si>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</si>
  <si>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</si>
  <si>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</si>
  <si>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</si>
  <si>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</si>
  <si>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</si>
  <si>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</si>
  <si>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</si>
  <si>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</si>
  <si>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</si>
  <si>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</si>
  <si>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</si>
  <si>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</si>
  <si>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</si>
  <si>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</si>
  <si>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</si>
  <si>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</si>
  <si>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</si>
  <si>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</si>
  <si>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</si>
  <si>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</si>
  <si>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</si>
  <si>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</si>
  <si>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</si>
  <si>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</si>
  <si>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</si>
  <si>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</si>
  <si>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</si>
  <si>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</si>
  <si>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</si>
  <si>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</si>
  <si>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</si>
  <si>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</si>
  <si>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</si>
  <si>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</si>
  <si>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</si>
  <si>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</si>
  <si>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</si>
  <si>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</si>
  <si>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</si>
  <si>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</si>
  <si>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</si>
  <si>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</si>
  <si>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</si>
  <si>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</si>
  <si>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</si>
  <si>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</si>
  <si>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</si>
  <si>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</si>
  <si>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</si>
  <si>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</si>
  <si>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</si>
  <si>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</si>
  <si>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</si>
  <si>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</si>
  <si>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</si>
  <si>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</si>
  <si>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</si>
  <si>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</si>
  <si>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</si>
  <si>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</si>
  <si>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</si>
  <si>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</si>
  <si>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</si>
  <si>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</si>
  <si>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</si>
  <si>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</si>
  <si>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</si>
  <si>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</si>
  <si>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</si>
  <si>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</si>
  <si>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</si>
  <si>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</si>
  <si>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</si>
  <si>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</si>
  <si>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</si>
  <si>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</si>
  <si>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</si>
  <si>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</si>
  <si>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</si>
  <si>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</si>
  <si>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</si>
  <si>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</si>
  <si>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</si>
  <si>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</si>
  <si>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</si>
  <si>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</si>
  <si>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</si>
  <si>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</si>
  <si>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</si>
  <si>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</si>
  <si>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</si>
  <si>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</si>
  <si>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</si>
  <si>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</si>
  <si>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</si>
  <si>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</si>
  <si>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</si>
  <si>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</si>
  <si>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</si>
  <si>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</si>
  <si>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</si>
  <si>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</si>
  <si>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</si>
  <si>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</si>
  <si>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</si>
  <si>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</si>
  <si>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</si>
  <si>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</si>
  <si>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</si>
  <si>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</si>
  <si>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</si>
  <si>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</si>
  <si>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</si>
  <si>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</si>
  <si>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</si>
  <si>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</si>
  <si>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</si>
  <si>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</si>
  <si>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</si>
  <si>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</si>
  <si>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</si>
  <si>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</si>
  <si>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</si>
  <si>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</si>
  <si>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</si>
  <si>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</si>
  <si>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</si>
  <si>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</si>
  <si>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</si>
  <si>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</si>
  <si>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</si>
  <si>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</si>
  <si>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</si>
  <si>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</si>
  <si>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</si>
  <si>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</si>
  <si>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</si>
  <si>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</si>
  <si>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</si>
  <si>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</si>
  <si>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</si>
  <si>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</si>
  <si>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</si>
  <si>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</si>
  <si>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</si>
  <si>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</si>
  <si>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</si>
  <si>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</si>
  <si>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</si>
  <si>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</si>
  <si>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</si>
  <si>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</si>
  <si>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</si>
  <si>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</si>
  <si>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</si>
  <si>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</si>
  <si>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</si>
  <si>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</si>
  <si>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</si>
  <si>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</si>
  <si>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</si>
  <si>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</si>
  <si>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</si>
  <si>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</si>
  <si>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</si>
  <si>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</si>
  <si>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</si>
  <si>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</si>
  <si>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</si>
  <si>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</si>
  <si>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</si>
  <si>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</si>
  <si>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</si>
  <si>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</si>
  <si>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</si>
  <si>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</si>
  <si>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</si>
  <si>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</si>
  <si>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</si>
  <si>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</si>
  <si>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</si>
  <si>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</si>
  <si>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</si>
  <si>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</si>
  <si>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</si>
  <si>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</si>
  <si>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</si>
  <si>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</si>
  <si>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</si>
  <si>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</si>
  <si>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</si>
  <si>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</si>
  <si>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</si>
  <si>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</si>
  <si>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</si>
  <si>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</si>
  <si>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</si>
  <si>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</si>
  <si>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</si>
  <si>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</si>
  <si>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</si>
  <si>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</si>
  <si>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</si>
  <si>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</si>
  <si>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</si>
  <si>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</si>
  <si>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</si>
  <si>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</si>
  <si>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</si>
  <si>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</si>
  <si>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</si>
  <si>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</si>
  <si>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</si>
  <si>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</si>
  <si>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</si>
  <si>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</si>
  <si>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</si>
  <si>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</si>
  <si>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</si>
  <si>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</si>
  <si>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</si>
  <si>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</si>
  <si>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</si>
  <si>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</si>
  <si>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</si>
  <si>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</si>
  <si>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</si>
  <si>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</si>
  <si>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</si>
  <si>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</si>
  <si>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</si>
  <si>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</si>
  <si>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</si>
  <si>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</si>
  <si>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</si>
  <si>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</si>
  <si>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</si>
  <si>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</si>
  <si>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</si>
  <si>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</si>
  <si>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</si>
  <si>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</si>
  <si>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</si>
  <si>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</si>
  <si>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</si>
  <si>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</si>
  <si>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</si>
  <si>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</si>
  <si>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</si>
  <si>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</si>
  <si>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</si>
  <si>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</si>
  <si>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</si>
  <si>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</si>
  <si>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</si>
  <si>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</si>
  <si>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</si>
  <si>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</si>
  <si>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</si>
  <si>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</si>
  <si>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</si>
  <si>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</si>
  <si>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</si>
  <si>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</si>
  <si>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</si>
  <si>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</si>
  <si>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</si>
  <si>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</si>
  <si>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</si>
  <si>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</si>
  <si>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</si>
  <si>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</si>
  <si>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</si>
  <si>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</si>
  <si>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</si>
  <si>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</si>
  <si>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</si>
  <si>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</si>
  <si>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</si>
  <si>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</si>
  <si>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</si>
  <si>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</si>
  <si>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</si>
  <si>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</si>
  <si>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</si>
  <si>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</si>
  <si>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</si>
  <si>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</si>
  <si>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</si>
  <si>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</si>
  <si>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</si>
  <si>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</si>
  <si>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</si>
  <si>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</si>
  <si>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</si>
  <si>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</si>
  <si>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</si>
  <si>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</si>
  <si>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</si>
  <si>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</si>
  <si>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</si>
  <si>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</si>
  <si>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</si>
  <si>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</si>
  <si>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</si>
  <si>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</si>
  <si>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</si>
  <si>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</si>
  <si>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</si>
  <si>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</si>
  <si>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</si>
  <si>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</si>
  <si>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</si>
  <si>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</si>
  <si>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</si>
  <si>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</si>
  <si>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</si>
  <si>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</si>
  <si>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</si>
  <si>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</si>
  <si>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</si>
  <si>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</si>
  <si>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</si>
  <si>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</si>
  <si>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</si>
  <si>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</si>
  <si>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</si>
  <si>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</si>
  <si>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</si>
  <si>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</si>
  <si>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</si>
  <si>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</si>
  <si>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</si>
  <si>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</si>
  <si>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</si>
  <si>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</si>
  <si>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</si>
  <si>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</si>
  <si>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</si>
  <si>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</si>
  <si>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</si>
  <si>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</si>
  <si>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</si>
  <si>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</si>
  <si>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</si>
  <si>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</si>
  <si>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</si>
  <si>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</si>
  <si>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</si>
  <si>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</si>
  <si>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</si>
  <si>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</si>
  <si>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</si>
  <si>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</si>
  <si>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</si>
  <si>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</si>
  <si>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</si>
  <si>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</si>
  <si>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</si>
  <si>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</si>
  <si>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</si>
  <si>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</si>
  <si>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</si>
  <si>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</si>
  <si>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</si>
  <si>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</si>
  <si>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</si>
  <si>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</si>
  <si>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</si>
  <si>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</si>
  <si>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</si>
  <si>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</si>
  <si>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</si>
  <si>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</si>
  <si>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</si>
  <si>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</si>
  <si>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</si>
  <si>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</si>
  <si>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</si>
  <si>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</si>
  <si>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</si>
  <si>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</si>
  <si>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</si>
  <si>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</si>
  <si>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</si>
  <si>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</si>
  <si>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</si>
  <si>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</si>
  <si>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</si>
  <si>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</si>
  <si>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</si>
  <si>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</si>
  <si>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</si>
  <si>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</si>
  <si>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</si>
  <si>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</si>
  <si>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</si>
  <si>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</si>
  <si>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</si>
  <si>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</si>
  <si>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</si>
  <si>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</si>
  <si>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</si>
  <si>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</si>
  <si>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</si>
  <si>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</si>
  <si>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</si>
  <si>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</si>
  <si>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</si>
  <si>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</si>
  <si>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</si>
  <si>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</si>
  <si>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</si>
  <si>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</si>
  <si>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</si>
  <si>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</si>
  <si>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</si>
  <si>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</si>
  <si>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</si>
  <si>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</si>
  <si>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</si>
  <si>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</si>
  <si>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</si>
  <si>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</si>
  <si>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</si>
  <si>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</si>
  <si>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</si>
  <si>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</si>
  <si>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</si>
  <si>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</si>
  <si>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</si>
  <si>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</si>
  <si>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</si>
  <si>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</si>
  <si>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</si>
  <si>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</si>
  <si>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</si>
  <si>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</si>
  <si>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</si>
  <si>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</si>
  <si>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</si>
  <si>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</si>
  <si>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</si>
  <si>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</si>
  <si>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</si>
  <si>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</si>
  <si>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</si>
  <si>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</si>
  <si>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</si>
  <si>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</si>
  <si>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</si>
  <si>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</si>
  <si>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</si>
  <si>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</si>
  <si>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</si>
  <si>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</si>
  <si>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</si>
  <si>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</si>
  <si>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</si>
  <si>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</si>
  <si>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</si>
  <si>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</si>
  <si>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</si>
  <si>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</si>
  <si>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</si>
  <si>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</si>
  <si>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</si>
  <si>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</si>
  <si>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</si>
  <si>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</si>
  <si>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</si>
  <si>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</si>
  <si>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</si>
  <si>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</si>
  <si>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</si>
  <si>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</si>
  <si>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</si>
  <si>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</si>
  <si>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</si>
  <si>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</si>
  <si>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</si>
  <si>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</si>
  <si>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</si>
  <si>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</si>
  <si>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</si>
  <si>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</si>
  <si>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</si>
  <si>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</si>
  <si>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</si>
  <si>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</si>
  <si>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</si>
  <si>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</si>
  <si>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</si>
  <si>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</si>
  <si>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</si>
  <si>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</si>
  <si>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</si>
  <si>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</si>
  <si>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</si>
  <si>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</si>
  <si>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</si>
  <si>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</si>
  <si>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</si>
  <si>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</si>
  <si>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</si>
  <si>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</si>
  <si>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</si>
  <si>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</si>
  <si>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</si>
  <si>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</si>
  <si>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</si>
  <si>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</si>
  <si>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</si>
  <si>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</si>
  <si>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</si>
  <si>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</si>
  <si>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</si>
  <si>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</si>
  <si>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</si>
  <si>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</si>
  <si>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</si>
  <si>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</si>
  <si>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</si>
  <si>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</si>
  <si>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</si>
  <si>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</si>
  <si>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</si>
  <si>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</si>
  <si>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</si>
  <si>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</si>
  <si>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</si>
  <si>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</si>
  <si>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</si>
  <si>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</si>
  <si>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</si>
  <si>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</si>
  <si>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</si>
  <si>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</si>
  <si>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</si>
  <si>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</si>
  <si>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</si>
  <si>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</si>
  <si>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</si>
  <si>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</si>
  <si>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</si>
  <si>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</si>
  <si>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</si>
  <si>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</si>
  <si>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</si>
  <si>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</si>
  <si>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</si>
  <si>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</si>
  <si>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</si>
  <si>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</si>
  <si>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</si>
  <si>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</si>
  <si>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</si>
  <si>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</si>
  <si>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</si>
  <si>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</si>
  <si>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</si>
  <si>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</si>
  <si>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</si>
  <si>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</si>
  <si>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</si>
  <si>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</si>
  <si>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</si>
  <si>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</si>
  <si>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</si>
  <si>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</si>
  <si>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</si>
  <si>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</si>
  <si>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</si>
  <si>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</si>
  <si>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</si>
  <si>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</si>
  <si>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</si>
  <si>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</si>
  <si>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</si>
  <si>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</si>
  <si>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</si>
  <si>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</si>
  <si>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</si>
  <si>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</si>
  <si>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</si>
  <si>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</si>
  <si>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</si>
  <si>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</si>
  <si>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</si>
  <si>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</si>
  <si>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</si>
  <si>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</si>
  <si>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</si>
  <si>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</si>
  <si>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</si>
  <si>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</si>
  <si>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</si>
  <si>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</si>
  <si>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</si>
  <si>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</si>
  <si>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</si>
  <si>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</si>
  <si>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</si>
  <si>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</si>
  <si>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</si>
  <si>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</si>
  <si>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</si>
  <si>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</si>
  <si>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</si>
  <si>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</si>
  <si>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</si>
  <si>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</si>
  <si>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</si>
  <si>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</si>
  <si>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</si>
  <si>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</si>
  <si>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</si>
  <si>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</si>
  <si>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</si>
  <si>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</si>
  <si>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</si>
  <si>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</si>
  <si>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</si>
  <si>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</si>
  <si>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</si>
  <si>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</si>
  <si>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</si>
  <si>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</si>
  <si>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</si>
  <si>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</si>
  <si>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</si>
  <si>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</si>
  <si>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</si>
  <si>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</si>
  <si>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</si>
  <si>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</si>
  <si>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</si>
  <si>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</si>
  <si>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</si>
  <si>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</si>
  <si>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</si>
  <si>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</si>
  <si>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</si>
  <si>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</si>
  <si>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</si>
  <si>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</si>
  <si>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</si>
  <si>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</si>
  <si>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</si>
  <si>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</si>
  <si>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</si>
  <si>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</si>
  <si>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</si>
  <si>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</si>
  <si>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</si>
  <si>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</si>
  <si>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</si>
  <si>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</si>
  <si>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</si>
  <si>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</si>
  <si>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</si>
  <si>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</si>
  <si>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</si>
  <si>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</si>
  <si>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</si>
  <si>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</si>
  <si>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</si>
  <si>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</si>
  <si>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</si>
  <si>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</si>
  <si>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</si>
  <si>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</si>
  <si>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</si>
  <si>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</si>
  <si>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</si>
  <si>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</si>
  <si>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</si>
  <si>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</si>
  <si>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</si>
  <si>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</si>
  <si>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</si>
  <si>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</si>
  <si>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</si>
  <si>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</si>
  <si>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</si>
  <si>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</si>
  <si>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</si>
  <si>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</si>
  <si>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</si>
  <si>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</si>
  <si>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</si>
  <si>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</si>
  <si>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</si>
  <si>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</si>
  <si>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</si>
  <si>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</si>
  <si>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</si>
  <si>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</si>
  <si>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</si>
  <si>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</si>
  <si>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</si>
  <si>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</si>
  <si>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</si>
  <si>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</si>
  <si>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</si>
  <si>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</si>
  <si>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</si>
  <si>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</si>
  <si>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</si>
  <si>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</si>
  <si>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</si>
  <si>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</si>
  <si>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</si>
  <si>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</si>
  <si>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</si>
  <si>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</si>
  <si>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</si>
  <si>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</si>
  <si>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</si>
  <si>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</si>
  <si>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</si>
  <si>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</si>
  <si>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</si>
  <si>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</si>
  <si>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</si>
  <si>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</si>
  <si>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</si>
  <si>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</si>
  <si>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</si>
  <si>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</si>
  <si>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</si>
  <si>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</si>
  <si>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</si>
  <si>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</si>
  <si>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</si>
  <si>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</si>
  <si>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</si>
  <si>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</si>
  <si>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</si>
  <si>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</si>
  <si>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</si>
  <si>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</si>
  <si>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</si>
  <si>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</si>
  <si>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</si>
  <si>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</si>
  <si>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</si>
  <si>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</si>
  <si>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</si>
  <si>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</si>
  <si>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</si>
  <si>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</si>
  <si>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</si>
  <si>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</si>
  <si>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</si>
  <si>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</si>
  <si>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</si>
  <si>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</si>
  <si>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</si>
  <si>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</si>
  <si>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</si>
  <si>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</si>
  <si>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</si>
  <si>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</si>
  <si>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</si>
  <si>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</si>
  <si>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</si>
  <si>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</si>
  <si>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</si>
  <si>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</si>
  <si>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</si>
  <si>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</si>
  <si>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</si>
  <si>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</si>
  <si>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</si>
  <si>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</si>
  <si>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</si>
  <si>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</si>
  <si>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</si>
  <si>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</si>
  <si>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</si>
  <si>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</si>
  <si>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</si>
  <si>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</si>
  <si>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</si>
  <si>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</si>
  <si>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</si>
  <si>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</si>
  <si>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</si>
  <si>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</si>
  <si>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</si>
  <si>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</si>
  <si>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</si>
  <si>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</si>
  <si>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</si>
  <si>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</si>
  <si>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</si>
  <si>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</si>
  <si>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</si>
  <si>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</si>
  <si>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</si>
  <si>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</si>
  <si>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</si>
  <si>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</si>
  <si>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</si>
  <si>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</si>
  <si>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</si>
  <si>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</si>
  <si>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</si>
  <si>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</si>
  <si>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</si>
  <si>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</si>
  <si>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</si>
  <si>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</si>
  <si>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</si>
  <si>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</si>
  <si>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</si>
  <si>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</si>
  <si>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</si>
  <si>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</si>
  <si>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</si>
  <si>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</si>
  <si>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</si>
  <si>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</si>
  <si>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</si>
  <si>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</si>
  <si>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</si>
  <si>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</si>
  <si>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</si>
  <si>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</si>
  <si>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</si>
  <si>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</si>
  <si>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</si>
  <si>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</si>
  <si>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</si>
  <si>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</si>
  <si>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</si>
  <si>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</si>
  <si>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</si>
  <si>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</si>
  <si>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</si>
  <si>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</si>
  <si>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</si>
  <si>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</si>
  <si>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</si>
  <si>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</si>
  <si>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</si>
  <si>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</si>
  <si>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</si>
  <si>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</si>
  <si>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</si>
  <si>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</si>
  <si>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</si>
  <si>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</si>
  <si>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</si>
  <si>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</si>
  <si>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</si>
  <si>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</si>
  <si>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</si>
  <si>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</si>
  <si>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</si>
  <si>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</si>
  <si>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</si>
  <si>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</si>
  <si>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</si>
  <si>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</si>
  <si>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</si>
  <si>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</si>
  <si>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</si>
  <si>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</si>
  <si>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</si>
  <si>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</si>
  <si>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</si>
  <si>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</si>
  <si>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</si>
  <si>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</si>
  <si>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</si>
  <si>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</si>
  <si>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</si>
  <si>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</si>
  <si>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</si>
  <si>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</si>
  <si>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</si>
  <si>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</si>
  <si>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</si>
  <si>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</si>
  <si>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</si>
  <si>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</si>
  <si>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</si>
  <si>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</si>
  <si>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</si>
  <si>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</si>
  <si>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</si>
  <si>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</si>
  <si>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</si>
  <si>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</si>
  <si>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</si>
  <si>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</si>
  <si>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</si>
  <si>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</si>
  <si>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</si>
  <si>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</si>
  <si>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</si>
  <si>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</si>
  <si>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</si>
  <si>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</si>
  <si>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</si>
  <si>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</si>
  <si>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</si>
  <si>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</si>
  <si>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</si>
  <si>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</si>
  <si>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</si>
  <si>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</si>
  <si>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</si>
  <si>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</si>
  <si>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</si>
  <si>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</si>
  <si>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</si>
  <si>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</si>
  <si>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</si>
  <si>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</si>
  <si>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</si>
  <si>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</si>
  <si>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</si>
  <si>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</si>
  <si>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</si>
  <si>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</si>
  <si>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</si>
  <si>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</si>
  <si>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</si>
  <si>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</si>
  <si>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</si>
  <si>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</si>
  <si>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</si>
  <si>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</si>
  <si>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</si>
  <si>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</si>
  <si>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</si>
  <si>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</si>
  <si>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</si>
  <si>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</si>
  <si>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</si>
  <si>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</si>
  <si>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</si>
  <si>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</si>
  <si>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</si>
  <si>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</si>
  <si>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</si>
  <si>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</si>
  <si>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</si>
  <si>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</si>
  <si>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</si>
  <si>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</si>
  <si>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</si>
  <si>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</si>
  <si>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</si>
  <si>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</si>
  <si>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</si>
  <si>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</si>
  <si>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</si>
  <si>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</si>
  <si>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</si>
  <si>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</si>
  <si>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</si>
  <si>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</si>
  <si>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</si>
  <si>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</si>
  <si>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</si>
  <si>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</si>
  <si>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</si>
  <si>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</si>
  <si>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</si>
  <si>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</si>
  <si>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</si>
  <si>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</si>
  <si>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</si>
  <si>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</si>
  <si>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</si>
  <si>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</si>
  <si>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</si>
  <si>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</si>
  <si>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</si>
  <si>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</si>
  <si>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</si>
  <si>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</si>
  <si>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</si>
  <si>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</si>
  <si>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</si>
  <si>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</si>
  <si>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</si>
  <si>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</si>
  <si>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</si>
  <si>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</si>
  <si>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</si>
  <si>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</si>
  <si>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</si>
  <si>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</si>
  <si>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</si>
  <si>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</si>
  <si>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</si>
  <si>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</si>
  <si>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</si>
  <si>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</si>
  <si>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</si>
  <si>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</si>
  <si>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</si>
  <si>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</si>
  <si>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</si>
  <si>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</si>
  <si>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</si>
  <si>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</si>
  <si>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</si>
  <si>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</si>
  <si>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</si>
  <si>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</si>
  <si>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</si>
  <si>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</si>
  <si>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</si>
  <si>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</si>
  <si>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</si>
  <si>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</si>
  <si>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</si>
  <si>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</si>
  <si>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</si>
  <si>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</si>
  <si>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</si>
  <si>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</si>
  <si>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</si>
  <si>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</si>
  <si>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</si>
  <si>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</si>
  <si>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</si>
  <si>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</si>
  <si>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</si>
  <si>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</si>
  <si>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</si>
  <si>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</si>
  <si>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</si>
  <si>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</si>
  <si>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</si>
  <si>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</si>
  <si>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</si>
  <si>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</si>
  <si>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</si>
  <si>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</si>
  <si>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</si>
  <si>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</si>
  <si>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</si>
  <si>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</si>
  <si>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</si>
  <si>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</si>
  <si>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</si>
  <si>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</si>
  <si>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</si>
  <si>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</si>
  <si>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</si>
  <si>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</si>
  <si>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</si>
  <si>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</si>
  <si>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</si>
  <si>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</si>
  <si>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</si>
  <si>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</si>
  <si>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</si>
  <si>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</si>
  <si>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</si>
  <si>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</si>
  <si>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</si>
  <si>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</si>
  <si>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</si>
  <si>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</si>
  <si>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</si>
  <si>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</si>
  <si>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</si>
  <si>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</si>
  <si>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</si>
  <si>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</si>
  <si>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</si>
  <si>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</si>
  <si>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</si>
  <si>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</si>
  <si>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</si>
  <si>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</si>
  <si>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</si>
  <si>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</si>
  <si>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</si>
  <si>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</si>
  <si>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</si>
  <si>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</si>
  <si>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</si>
  <si>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</si>
  <si>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</si>
  <si>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</si>
  <si>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</si>
  <si>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</si>
  <si>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</si>
  <si>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</si>
  <si>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</si>
  <si>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</si>
  <si>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</si>
  <si>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</si>
  <si>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</si>
  <si>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</si>
  <si>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</si>
  <si>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</si>
  <si>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</si>
  <si>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</si>
  <si>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</si>
  <si>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</si>
  <si>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</si>
  <si>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</si>
  <si>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</si>
  <si>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</si>
  <si>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</si>
  <si>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</si>
  <si>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</si>
  <si>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</si>
  <si>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</si>
  <si>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</si>
  <si>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</si>
  <si>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</si>
  <si>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</si>
  <si>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</si>
  <si>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</si>
  <si>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</si>
  <si>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</si>
  <si>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</si>
  <si>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</si>
  <si>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</si>
  <si>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</si>
  <si>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</si>
  <si>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</si>
  <si>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</si>
  <si>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</si>
  <si>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</si>
  <si>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</si>
  <si>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</si>
  <si>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</si>
  <si>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</si>
  <si>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</si>
  <si>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</si>
  <si>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</si>
  <si>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</si>
  <si>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</si>
  <si>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</si>
  <si>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</si>
  <si>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</si>
  <si>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</si>
  <si>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</si>
  <si>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</si>
  <si>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</si>
  <si>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</si>
  <si>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</si>
  <si>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</si>
  <si>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</si>
  <si>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</si>
  <si>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</si>
  <si>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</si>
  <si>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</si>
  <si>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</si>
  <si>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</si>
  <si>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</si>
  <si>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</si>
  <si>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</si>
  <si>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</si>
  <si>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</si>
  <si>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</si>
  <si>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</si>
  <si>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</si>
  <si>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</si>
  <si>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</si>
  <si>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</si>
  <si>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</si>
  <si>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</si>
  <si>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</si>
  <si>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</si>
  <si>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</si>
  <si>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</si>
  <si>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</si>
  <si>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</si>
  <si>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</si>
  <si>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</si>
  <si>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</si>
  <si>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</si>
  <si>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</si>
  <si>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</si>
  <si>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</si>
  <si>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</si>
  <si>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</si>
  <si>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</si>
  <si>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</si>
  <si>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</si>
  <si>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</si>
  <si>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</si>
  <si>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</si>
  <si>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</si>
  <si>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</si>
  <si>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</si>
  <si>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</si>
  <si>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</si>
  <si>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</si>
  <si>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</si>
  <si>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</si>
  <si>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</si>
  <si>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</si>
  <si>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</si>
  <si>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</si>
  <si>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</si>
  <si>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</si>
  <si>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</si>
  <si>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</si>
  <si>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</si>
  <si>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</si>
  <si>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</si>
  <si>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</si>
  <si>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</si>
  <si>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</si>
  <si>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</si>
  <si>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</si>
  <si>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</si>
  <si>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</si>
  <si>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</si>
  <si>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</si>
  <si>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</si>
  <si>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</si>
  <si>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</si>
  <si>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</si>
  <si>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</si>
  <si>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</si>
  <si>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</si>
  <si>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</si>
  <si>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</si>
  <si>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</si>
  <si>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</si>
  <si>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</si>
  <si>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</si>
  <si>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</si>
  <si>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</si>
  <si>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</si>
  <si>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</si>
  <si>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</si>
  <si>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</si>
  <si>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</si>
  <si>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</si>
  <si>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</si>
  <si>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</si>
  <si>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</si>
  <si>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</si>
  <si>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</si>
  <si>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</si>
  <si>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</si>
  <si>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</si>
  <si>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</si>
  <si>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</si>
  <si>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</si>
  <si>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</si>
  <si>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</si>
  <si>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</si>
  <si>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</si>
  <si>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</si>
  <si>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</si>
  <si>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</si>
  <si>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</si>
  <si>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</si>
  <si>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</si>
  <si>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</si>
  <si>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</si>
  <si>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</si>
  <si>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</si>
  <si>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</si>
  <si>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</si>
  <si>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</si>
  <si>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</si>
  <si>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</si>
  <si>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</si>
  <si>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</si>
  <si>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</si>
  <si>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</si>
  <si>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</si>
  <si>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</si>
  <si>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</si>
  <si>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</si>
  <si>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</si>
  <si>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</si>
  <si>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</si>
  <si>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</si>
  <si>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</si>
  <si>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</si>
  <si>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</si>
  <si>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</si>
  <si>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</si>
  <si>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</si>
  <si>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</si>
  <si>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</si>
  <si>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</si>
  <si>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</si>
  <si>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</si>
  <si>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</si>
  <si>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</si>
  <si>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</si>
  <si>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</si>
  <si>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</si>
  <si>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</si>
  <si>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</si>
  <si>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</si>
  <si>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</si>
  <si>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</si>
  <si>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</si>
  <si>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</si>
  <si>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</si>
  <si>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</si>
  <si>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</si>
  <si>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</si>
  <si>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</si>
  <si>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</si>
  <si>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</si>
  <si>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</si>
  <si>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</si>
  <si>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</si>
  <si>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</si>
  <si>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</si>
  <si>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</si>
  <si>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</si>
  <si>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</si>
  <si>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</si>
  <si>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</si>
  <si>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</si>
  <si>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</si>
  <si>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</si>
  <si>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</si>
  <si>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</si>
  <si>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</si>
  <si>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</si>
  <si>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</si>
  <si>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</si>
  <si>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</si>
  <si>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</si>
  <si>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</si>
  <si>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</si>
  <si>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</si>
  <si>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</si>
  <si>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</si>
  <si>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</si>
  <si>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</si>
  <si>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</si>
  <si>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</si>
  <si>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</si>
  <si>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</si>
  <si>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</si>
  <si>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</si>
  <si>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</si>
  <si>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</si>
  <si>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</si>
  <si>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</si>
  <si>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</si>
  <si>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</si>
  <si>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</si>
  <si>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</si>
  <si>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</si>
  <si>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</si>
  <si>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</si>
  <si>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</si>
  <si>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</si>
  <si>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</si>
  <si>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</si>
  <si>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</si>
  <si>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</si>
  <si>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</si>
  <si>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</si>
  <si>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</si>
  <si>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</si>
  <si>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</si>
  <si>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</si>
  <si>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</si>
  <si>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</si>
  <si>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</si>
  <si>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</si>
  <si>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</si>
  <si>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</si>
  <si>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</si>
  <si>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</si>
  <si>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</si>
  <si>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</si>
  <si>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</si>
  <si>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</si>
  <si>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</si>
  <si>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</si>
  <si>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</si>
  <si>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</si>
  <si>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</si>
  <si>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</si>
  <si>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</si>
  <si>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</si>
  <si>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</si>
  <si>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</si>
  <si>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</si>
  <si>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</si>
  <si>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</si>
  <si>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</si>
  <si>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</si>
  <si>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</si>
  <si>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</si>
  <si>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</si>
  <si>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</si>
  <si>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</si>
  <si>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</si>
  <si>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</si>
  <si>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</si>
  <si>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</si>
  <si>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</si>
  <si>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</si>
  <si>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</si>
  <si>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</si>
  <si>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</si>
  <si>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</si>
  <si>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</si>
  <si>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</si>
  <si>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</si>
  <si>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</si>
  <si>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</si>
  <si>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</si>
  <si>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</si>
  <si>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</si>
  <si>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</si>
  <si>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</si>
  <si>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</si>
  <si>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</si>
  <si>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</si>
  <si>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</si>
  <si>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</si>
  <si>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</si>
  <si>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</si>
  <si>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</si>
  <si>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</si>
  <si>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</si>
  <si>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</si>
  <si>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</si>
  <si>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</si>
  <si>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</si>
  <si>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</si>
  <si>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</si>
  <si>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</si>
  <si>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</si>
  <si>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</si>
  <si>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</si>
  <si>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</si>
  <si>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</si>
  <si>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</si>
  <si>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</si>
  <si>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</si>
  <si>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</si>
  <si>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</si>
  <si>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</si>
  <si>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</si>
  <si>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</si>
  <si>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</si>
  <si>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</si>
  <si>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</si>
  <si>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</si>
  <si>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</si>
  <si>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</si>
  <si>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</si>
  <si>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</si>
  <si>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</si>
  <si>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</si>
  <si>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</si>
  <si>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</si>
  <si>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</si>
  <si>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</si>
  <si>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</si>
  <si>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</si>
  <si>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</si>
  <si>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</si>
  <si>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</si>
  <si>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</si>
  <si>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</si>
  <si>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</si>
  <si>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</si>
  <si>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</si>
  <si>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</si>
  <si>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</si>
  <si>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</si>
  <si>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</si>
  <si>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</si>
  <si>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</si>
  <si>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</si>
  <si>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</si>
  <si>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</si>
  <si>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</si>
  <si>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</si>
  <si>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</si>
  <si>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</si>
  <si>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</si>
  <si>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</si>
  <si>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</si>
  <si>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</si>
  <si>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</si>
  <si>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</si>
  <si>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</si>
  <si>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</si>
  <si>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</si>
  <si>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</si>
  <si>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</si>
  <si>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</si>
  <si>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</si>
  <si>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</si>
  <si>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</si>
  <si>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</si>
  <si>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</si>
  <si>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</si>
  <si>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</si>
  <si>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</si>
  <si>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</si>
  <si>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</si>
  <si>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</si>
  <si>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</si>
  <si>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</si>
  <si>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</si>
  <si>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</si>
  <si>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</si>
  <si>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</si>
  <si>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</si>
  <si>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</si>
  <si>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</si>
  <si>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</si>
  <si>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</si>
  <si>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</si>
  <si>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</si>
  <si>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</si>
  <si>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</si>
  <si>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</si>
  <si>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</si>
  <si>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</si>
  <si>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</si>
  <si>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</si>
  <si>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</si>
  <si>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</si>
  <si>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</si>
  <si>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</si>
  <si>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</si>
  <si>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</si>
  <si>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</si>
  <si>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</si>
  <si>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</si>
  <si>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</si>
  <si>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</si>
  <si>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</si>
  <si>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</si>
  <si>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</si>
  <si>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</si>
  <si>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</si>
  <si>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</si>
  <si>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</si>
  <si>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</si>
  <si>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</si>
  <si>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</si>
  <si>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</si>
  <si>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</si>
  <si>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</si>
  <si>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</si>
  <si>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</si>
  <si>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</si>
  <si>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</si>
  <si>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</si>
  <si>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</si>
  <si>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</si>
  <si>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</si>
  <si>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</si>
  <si>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</si>
  <si>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</si>
  <si>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</si>
  <si>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</si>
  <si>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</si>
  <si>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</si>
  <si>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</si>
  <si>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</si>
  <si>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</si>
  <si>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</si>
  <si>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</si>
  <si>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</si>
  <si>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</si>
  <si>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</si>
  <si>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</si>
  <si>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</si>
  <si>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</si>
  <si>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</si>
  <si>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</si>
  <si>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</si>
  <si>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</si>
  <si>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</si>
  <si>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</si>
  <si>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</si>
  <si>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</si>
  <si>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</si>
  <si>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</si>
  <si>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</si>
  <si>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</si>
  <si>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</si>
  <si>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</si>
  <si>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</si>
  <si>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</si>
  <si>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</si>
  <si>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</si>
  <si>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</si>
  <si>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</si>
  <si>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</si>
  <si>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</si>
  <si>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</si>
  <si>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</si>
  <si>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</si>
  <si>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</si>
  <si>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</si>
  <si>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</si>
  <si>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</si>
  <si>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</si>
  <si>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</si>
  <si>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</si>
  <si>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</si>
  <si>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</si>
  <si>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</si>
  <si>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</si>
  <si>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</si>
  <si>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</si>
  <si>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</si>
  <si>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</si>
  <si>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</si>
  <si>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</si>
  <si>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</si>
  <si>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</si>
  <si>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</si>
  <si>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</si>
  <si>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</si>
  <si>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</si>
  <si>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</si>
  <si>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</si>
  <si>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</si>
  <si>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</si>
  <si>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</si>
  <si>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</si>
  <si>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</si>
  <si>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</si>
  <si>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</si>
  <si>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</si>
  <si>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</si>
  <si>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</si>
  <si>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</si>
  <si>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</si>
  <si>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</si>
  <si>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</si>
  <si>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</si>
  <si>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</si>
  <si>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</si>
  <si>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</si>
  <si>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</si>
  <si>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</si>
  <si>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</si>
  <si>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</si>
  <si>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</si>
  <si>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</si>
  <si>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</si>
  <si>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</si>
  <si>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</si>
  <si>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</si>
  <si>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</si>
  <si>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</si>
  <si>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</si>
  <si>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</si>
  <si>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</si>
  <si>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</si>
  <si>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</si>
  <si>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</si>
  <si>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</si>
  <si>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</si>
  <si>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</si>
  <si>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</si>
  <si>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</si>
  <si>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</si>
  <si>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</si>
  <si>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</si>
  <si>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</si>
  <si>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</si>
  <si>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</si>
  <si>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</si>
  <si>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</si>
  <si>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</si>
  <si>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</si>
  <si>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</si>
  <si>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</si>
  <si>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</si>
  <si>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</si>
  <si>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</si>
  <si>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</si>
  <si>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</si>
  <si>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</si>
  <si>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</si>
  <si>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</si>
  <si>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</si>
  <si>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</si>
  <si>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</si>
  <si>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</si>
  <si>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</si>
  <si>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</si>
  <si>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</si>
  <si>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</si>
  <si>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</si>
  <si>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</si>
  <si>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</si>
  <si>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</si>
  <si>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</si>
  <si>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</si>
  <si>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</si>
  <si>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</si>
  <si>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</si>
  <si>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</si>
  <si>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</si>
  <si>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</si>
  <si>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</si>
  <si>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</si>
  <si>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</si>
  <si>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</si>
  <si>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</si>
  <si>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</si>
  <si>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</si>
  <si>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</si>
  <si>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</si>
  <si>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</si>
  <si>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</si>
  <si>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</si>
  <si>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</si>
  <si>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</si>
  <si>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</si>
  <si>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</si>
  <si>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</si>
  <si>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</si>
  <si>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</si>
  <si>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</si>
  <si>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</si>
  <si>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</si>
  <si>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</si>
  <si>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</si>
  <si>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</si>
  <si>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</si>
  <si>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</si>
  <si>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</si>
  <si>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</si>
  <si>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</si>
  <si>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</si>
  <si>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</si>
  <si>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</si>
  <si>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</si>
  <si>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</si>
  <si>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</si>
  <si>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</si>
  <si>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</si>
  <si>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</si>
  <si>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</si>
  <si>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</si>
  <si>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</si>
  <si>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</si>
  <si>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</si>
  <si>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</si>
  <si>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</si>
  <si>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</si>
  <si>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</si>
  <si>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</si>
  <si>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</si>
  <si>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</si>
  <si>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</si>
  <si>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</si>
  <si>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</si>
  <si>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</si>
  <si>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</si>
  <si>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</si>
  <si>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</si>
  <si>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</si>
  <si>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</si>
  <si>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</si>
  <si>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</si>
  <si>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</si>
  <si>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</si>
  <si>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</si>
  <si>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</si>
  <si>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</si>
  <si>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</si>
  <si>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</si>
  <si>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</si>
  <si>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</si>
  <si>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</si>
  <si>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</si>
  <si>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</si>
  <si>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</si>
  <si>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</si>
  <si>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</si>
  <si>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</si>
  <si>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</si>
  <si>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</si>
  <si>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</si>
  <si>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</si>
  <si>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</si>
  <si>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</si>
  <si>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</si>
  <si>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</si>
  <si>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</si>
  <si>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</si>
  <si>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</si>
  <si>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</si>
  <si>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</si>
  <si>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</si>
  <si>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</si>
  <si>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</si>
  <si>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</si>
  <si>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</si>
  <si>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</si>
  <si>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</si>
  <si>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</si>
  <si>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</si>
  <si>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</si>
  <si>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</si>
  <si>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</si>
  <si>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</si>
  <si>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</si>
  <si>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</si>
  <si>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</si>
  <si>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</si>
  <si>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</si>
  <si>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</si>
  <si>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</si>
  <si>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</si>
  <si>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</si>
  <si>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</si>
  <si>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</si>
  <si>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</si>
  <si>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</si>
  <si>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</si>
  <si>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</si>
  <si>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</si>
  <si>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</si>
  <si>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</si>
  <si>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</si>
  <si>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</si>
  <si>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</si>
  <si>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</si>
  <si>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</si>
  <si>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</si>
  <si>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</si>
  <si>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</si>
  <si>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</si>
  <si>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</si>
  <si>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</si>
  <si>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</si>
  <si>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</si>
  <si>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</si>
  <si>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</si>
  <si>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</si>
  <si>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</si>
  <si>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</si>
  <si>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</si>
  <si>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</si>
  <si>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</si>
  <si>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</si>
  <si>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</si>
  <si>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</si>
  <si>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</si>
  <si>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</si>
  <si>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</si>
  <si>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</si>
  <si>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</si>
  <si>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</si>
  <si>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</si>
  <si>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</si>
  <si>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</si>
  <si>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</si>
  <si>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</si>
  <si>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</si>
  <si>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</si>
  <si>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</si>
  <si>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</si>
  <si>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</si>
  <si>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</si>
  <si>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</si>
  <si>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</si>
  <si>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</si>
  <si>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</si>
  <si>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</si>
  <si>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</si>
  <si>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</si>
  <si>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</si>
  <si>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</si>
  <si>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</si>
  <si>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</si>
  <si>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</si>
  <si>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</si>
  <si>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</si>
  <si>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</si>
  <si>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</si>
  <si>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</si>
  <si>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</si>
  <si>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</si>
  <si>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</si>
  <si>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</si>
  <si>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</si>
  <si>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</si>
  <si>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</si>
  <si>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</si>
  <si>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</si>
  <si>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</si>
  <si>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</si>
  <si>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</si>
  <si>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</si>
  <si>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</si>
  <si>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</si>
  <si>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</si>
  <si>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</si>
  <si>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</si>
  <si>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</si>
  <si>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</si>
  <si>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</si>
  <si>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</si>
  <si>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</si>
  <si>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</si>
  <si>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</si>
  <si>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</si>
  <si>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</si>
  <si>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</si>
  <si>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</si>
  <si>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</si>
  <si>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</si>
  <si>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</si>
  <si>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</si>
  <si>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</si>
  <si>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</si>
  <si>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</si>
  <si>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</si>
  <si>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</si>
  <si>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</si>
  <si>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</si>
  <si>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</si>
  <si>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</si>
  <si>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</si>
  <si>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</si>
  <si>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</si>
  <si>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</si>
  <si>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</si>
  <si>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</si>
  <si>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</si>
  <si>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</si>
  <si>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</si>
  <si>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</si>
  <si>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</si>
  <si>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</si>
  <si>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</si>
  <si>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</si>
  <si>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</si>
  <si>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</si>
  <si>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</si>
  <si>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</si>
  <si>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</si>
  <si>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</si>
  <si>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</si>
  <si>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</si>
  <si>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</si>
  <si>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</si>
  <si>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</si>
  <si>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</si>
  <si>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</si>
  <si>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</si>
  <si>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</si>
  <si>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</si>
  <si>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</si>
  <si>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</si>
  <si>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</si>
  <si>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</si>
  <si>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</si>
  <si>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</si>
  <si>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</si>
  <si>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</si>
  <si>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</si>
  <si>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</si>
  <si>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</si>
  <si>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</si>
  <si>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</si>
  <si>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</si>
  <si>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</si>
  <si>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</si>
  <si>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</si>
  <si>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</si>
  <si>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</si>
  <si>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</si>
  <si>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</si>
  <si>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</si>
  <si>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</si>
  <si>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</si>
  <si>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</si>
  <si>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</si>
  <si>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</si>
  <si>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</si>
  <si>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</si>
  <si>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</si>
  <si>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</si>
  <si>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</si>
  <si>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</si>
  <si>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</si>
  <si>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</si>
  <si>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</si>
  <si>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</si>
  <si>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</si>
  <si>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</si>
  <si>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</si>
  <si>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</si>
  <si>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</si>
  <si>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</si>
  <si>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</si>
  <si>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</si>
  <si>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</si>
  <si>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</si>
  <si>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</si>
  <si>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</si>
  <si>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</si>
  <si>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</si>
  <si>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</si>
  <si>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</si>
  <si>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</si>
  <si>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</si>
  <si>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</si>
  <si>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</si>
  <si>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</si>
  <si>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</si>
  <si>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</si>
  <si>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</si>
  <si>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</si>
  <si>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</si>
  <si>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</si>
  <si>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</si>
  <si>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</si>
  <si>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</si>
  <si>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</si>
  <si>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</si>
  <si>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</si>
  <si>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</si>
  <si>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</si>
  <si>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</si>
  <si>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</si>
  <si>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</si>
  <si>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</si>
  <si>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</si>
  <si>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</si>
  <si>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</si>
  <si>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</si>
  <si>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</si>
  <si>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</si>
  <si>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</si>
  <si>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</si>
  <si>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</si>
  <si>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</si>
  <si>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</si>
  <si>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</si>
  <si>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</si>
  <si>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</si>
  <si>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</si>
  <si>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</si>
  <si>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</si>
  <si>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</si>
  <si>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</si>
  <si>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</si>
  <si>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</si>
  <si>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</si>
  <si>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</si>
  <si>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</si>
  <si>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</si>
  <si>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</si>
  <si>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</si>
  <si>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</si>
  <si>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</si>
  <si>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</si>
  <si>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</si>
  <si>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</si>
  <si>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</si>
  <si>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</si>
  <si>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</si>
  <si>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</si>
  <si>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</si>
  <si>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</si>
  <si>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</si>
  <si>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</si>
  <si>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</si>
  <si>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</si>
  <si>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</si>
  <si>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</si>
  <si>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</si>
  <si>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</si>
  <si>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</si>
  <si>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</si>
  <si>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</si>
  <si>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</si>
  <si>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</si>
  <si>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</si>
  <si>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</si>
  <si>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</si>
  <si>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</si>
  <si>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</si>
  <si>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</si>
  <si>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</si>
  <si>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</si>
  <si>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</si>
  <si>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</si>
  <si>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</si>
  <si>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</si>
  <si>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</si>
  <si>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</si>
  <si>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</si>
  <si>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</si>
  <si>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</si>
  <si>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</si>
  <si>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</si>
  <si>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</si>
  <si>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</si>
  <si>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</si>
  <si>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</si>
  <si>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</si>
  <si>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</si>
  <si>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</si>
  <si>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</si>
  <si>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</si>
  <si>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</si>
  <si>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</si>
  <si>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</si>
  <si>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</si>
  <si>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</si>
  <si>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</si>
  <si>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</si>
  <si>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</si>
  <si>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</si>
  <si>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</si>
  <si>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</si>
  <si>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</si>
  <si>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</si>
  <si>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</si>
  <si>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</si>
  <si>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</si>
  <si>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</si>
  <si>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</si>
  <si>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</si>
  <si>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</si>
  <si>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</si>
  <si>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</si>
  <si>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</si>
  <si>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</si>
  <si>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</si>
  <si>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</si>
  <si>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</si>
  <si>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</si>
  <si>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</si>
  <si>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</si>
  <si>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</si>
  <si>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</si>
  <si>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</si>
  <si>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</si>
  <si>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</si>
  <si>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</si>
  <si>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</si>
  <si>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</si>
  <si>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</si>
  <si>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</si>
  <si>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</si>
  <si>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</si>
  <si>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</si>
  <si>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</si>
  <si>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</si>
  <si>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</si>
  <si>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</si>
  <si>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</si>
  <si>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</si>
  <si>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</si>
  <si>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</si>
  <si>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</si>
  <si>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</si>
  <si>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</si>
  <si>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</si>
  <si>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</si>
  <si>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</si>
  <si>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</si>
  <si>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</si>
  <si>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</si>
  <si>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</si>
  <si>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</si>
  <si>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</si>
  <si>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</si>
  <si>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</si>
  <si>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</si>
  <si>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</si>
  <si>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</si>
  <si>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</si>
  <si>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</si>
  <si>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</si>
  <si>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</si>
  <si>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</si>
  <si>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</si>
  <si>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</si>
  <si>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</si>
  <si>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</si>
  <si>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</si>
  <si>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</si>
  <si>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</si>
  <si>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</si>
  <si>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</si>
  <si>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</si>
  <si>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</si>
  <si>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</si>
  <si>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</si>
  <si>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</si>
  <si>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</si>
  <si>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</si>
  <si>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</si>
  <si>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</si>
  <si>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</si>
  <si>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</si>
  <si>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</si>
  <si>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</si>
  <si>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</si>
  <si>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</si>
  <si>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</si>
  <si>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</si>
  <si>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</si>
  <si>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</si>
  <si>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</si>
  <si>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</si>
  <si>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</si>
  <si>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</si>
  <si>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</si>
  <si>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</si>
  <si>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</si>
  <si>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</si>
  <si>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</si>
  <si>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</si>
  <si>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</si>
  <si>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</si>
  <si>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</si>
  <si>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</si>
  <si>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</si>
  <si>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</si>
  <si>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</si>
  <si>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</si>
  <si>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</si>
  <si>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</si>
  <si>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</si>
  <si>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</si>
  <si>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</si>
  <si>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</si>
  <si>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</si>
  <si>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</si>
  <si>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</si>
  <si>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</si>
  <si>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</si>
  <si>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</si>
  <si>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</si>
  <si>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</si>
  <si>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</si>
  <si>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</si>
  <si>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</si>
  <si>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</si>
  <si>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</si>
  <si>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</si>
  <si>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</si>
  <si>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</si>
  <si>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</si>
  <si>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</si>
  <si>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</si>
  <si>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</si>
  <si>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</si>
  <si>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</si>
  <si>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</si>
  <si>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</si>
  <si>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</si>
  <si>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</si>
  <si>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</si>
  <si>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</si>
  <si>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</si>
  <si>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</si>
  <si>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</si>
  <si>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</si>
  <si>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</si>
  <si>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</si>
  <si>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</si>
  <si>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</si>
  <si>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</si>
  <si>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</si>
  <si>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</si>
  <si>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</si>
  <si>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</si>
  <si>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</si>
  <si>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</si>
  <si>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</si>
  <si>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</si>
  <si>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</si>
  <si>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</si>
  <si>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</si>
  <si>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</si>
  <si>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</si>
  <si>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</si>
  <si>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</si>
  <si>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</si>
  <si>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</si>
  <si>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</si>
  <si>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</si>
  <si>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</si>
  <si>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</si>
  <si>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</si>
  <si>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</si>
  <si>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</si>
  <si>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</si>
  <si>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</si>
  <si>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</si>
  <si>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</si>
  <si>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</si>
  <si>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</si>
  <si>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</si>
  <si>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</si>
  <si>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</si>
  <si>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</si>
  <si>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</si>
  <si>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</si>
  <si>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</si>
  <si>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</si>
  <si>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</si>
  <si>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</si>
  <si>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</si>
  <si>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</si>
  <si>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</si>
  <si>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</si>
  <si>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</si>
  <si>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</si>
  <si>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</si>
  <si>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</si>
  <si>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</si>
  <si>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</si>
  <si>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</si>
  <si>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</si>
  <si>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</si>
  <si>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</si>
  <si>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</si>
  <si>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</si>
  <si>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</si>
  <si>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</si>
  <si>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</si>
  <si>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</si>
  <si>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</si>
  <si>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</si>
  <si>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</si>
  <si>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</si>
  <si>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</si>
  <si>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</si>
  <si>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</si>
  <si>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</si>
  <si>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</si>
  <si>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</si>
  <si>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</si>
  <si>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</si>
  <si>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</si>
  <si>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</si>
  <si>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</si>
  <si>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</si>
  <si>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</si>
  <si>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</si>
  <si>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</si>
  <si>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</si>
  <si>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</si>
  <si>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</si>
  <si>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</si>
  <si>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</si>
  <si>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</si>
  <si>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</si>
  <si>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</si>
  <si>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</si>
  <si>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</si>
  <si>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</si>
  <si>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</si>
  <si>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</si>
  <si>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</si>
  <si>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</si>
  <si>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</si>
  <si>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</si>
  <si>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</si>
  <si>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</si>
  <si>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</si>
  <si>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</si>
  <si>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</si>
  <si>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</si>
  <si>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</si>
  <si>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</si>
  <si>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</si>
  <si>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</si>
  <si>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</si>
  <si>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</si>
  <si>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</si>
  <si>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</si>
  <si>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</si>
  <si>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</si>
  <si>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</si>
  <si>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</si>
  <si>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</si>
  <si>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</si>
  <si>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</si>
  <si>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</si>
  <si>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</si>
  <si>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</si>
  <si>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</si>
  <si>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</si>
  <si>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</si>
  <si>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</si>
  <si>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</si>
  <si>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</si>
  <si>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</si>
  <si>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</si>
  <si>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</si>
  <si>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</si>
  <si>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</si>
  <si>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</si>
  <si>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</si>
  <si>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</si>
  <si>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</si>
  <si>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</si>
  <si>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</si>
  <si>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</si>
  <si>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</si>
  <si>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</si>
  <si>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</si>
  <si>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</si>
  <si>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</si>
  <si>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</si>
  <si>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</si>
  <si>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</si>
  <si>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</si>
  <si>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</si>
  <si>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</si>
  <si>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</si>
  <si>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</si>
  <si>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</si>
  <si>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</si>
  <si>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</si>
  <si>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</si>
  <si>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</si>
  <si>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</si>
  <si>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</si>
  <si>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</si>
  <si>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</si>
  <si>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</si>
  <si>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</si>
  <si>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</si>
  <si>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</si>
  <si>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</si>
  <si>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</si>
  <si>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</si>
  <si>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</si>
  <si>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</si>
  <si>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</si>
  <si>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</si>
  <si>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</si>
  <si>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</si>
  <si>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</si>
  <si>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</si>
  <si>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</si>
  <si>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</si>
  <si>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</si>
  <si>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</si>
  <si>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</si>
  <si>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</si>
  <si>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</si>
  <si>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</si>
  <si>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</si>
  <si>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</si>
  <si>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</si>
  <si>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</si>
  <si>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</si>
  <si>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</si>
  <si>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</si>
  <si>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</si>
  <si>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</si>
  <si>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</si>
  <si>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</si>
  <si>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</si>
  <si>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</si>
  <si>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</si>
  <si>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</si>
  <si>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</si>
  <si>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</si>
  <si>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</si>
  <si>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</si>
  <si>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</si>
  <si>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</si>
  <si>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</si>
  <si>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</si>
  <si>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</si>
  <si>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</si>
  <si>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</si>
  <si>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</si>
  <si>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</si>
  <si>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</si>
  <si>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</si>
  <si>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</si>
  <si>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</si>
  <si>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</si>
  <si>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</si>
  <si>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</si>
  <si>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</si>
  <si>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</si>
  <si>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</si>
  <si>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</si>
  <si>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</si>
  <si>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</si>
  <si>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</si>
  <si>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</si>
  <si>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</si>
  <si>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</si>
  <si>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</si>
  <si>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</si>
  <si>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</si>
  <si>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</si>
  <si>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</si>
  <si>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</si>
  <si>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</si>
  <si>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</si>
  <si>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</si>
  <si>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</si>
  <si>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</si>
  <si>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</si>
  <si>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</si>
  <si>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</si>
  <si>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</si>
  <si>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</si>
  <si>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</si>
  <si>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</si>
  <si>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</si>
  <si>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</si>
  <si>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</si>
  <si>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</si>
  <si>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</si>
  <si>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</si>
  <si>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</si>
  <si>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</si>
  <si>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</si>
  <si>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</si>
  <si>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</si>
  <si>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</si>
  <si>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</si>
  <si>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</si>
  <si>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</si>
  <si>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</si>
  <si>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</si>
  <si>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</si>
  <si>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</si>
  <si>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</si>
  <si>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</si>
  <si>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</si>
  <si>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</si>
  <si>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</si>
  <si>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</si>
  <si>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</si>
  <si>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</si>
  <si>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</si>
  <si>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</si>
  <si>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</si>
  <si>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</si>
  <si>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</si>
  <si>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</si>
  <si>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</si>
  <si>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</si>
  <si>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</si>
  <si>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</si>
  <si>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</si>
  <si>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</si>
  <si>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</si>
  <si>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</si>
  <si>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</si>
  <si>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</si>
  <si>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</si>
  <si>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</si>
  <si>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</si>
  <si>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</si>
  <si>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</si>
  <si>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</si>
  <si>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</si>
  <si>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</si>
  <si>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</si>
  <si>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</si>
  <si>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</si>
  <si>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</si>
  <si>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</si>
  <si>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</si>
  <si>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</si>
  <si>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</si>
  <si>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</si>
  <si>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</si>
  <si>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</si>
  <si>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</si>
  <si>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</si>
  <si>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</si>
  <si>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</si>
  <si>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</si>
  <si>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</si>
  <si>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</si>
  <si>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</si>
  <si>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</si>
  <si>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</si>
  <si>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</si>
  <si>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</si>
  <si>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</si>
  <si>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</si>
  <si>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</si>
  <si>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</si>
  <si>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</si>
  <si>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</si>
  <si>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</si>
  <si>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</si>
  <si>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</si>
  <si>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</si>
  <si>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</si>
  <si>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</si>
  <si>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</si>
  <si>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</si>
  <si>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</si>
  <si>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</si>
  <si>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</si>
  <si>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</si>
  <si>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</si>
  <si>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</si>
  <si>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</si>
  <si>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</si>
  <si>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</si>
  <si>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</si>
  <si>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</si>
  <si>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</si>
  <si>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</si>
  <si>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</si>
  <si>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</si>
  <si>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</si>
  <si>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</si>
  <si>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</si>
  <si>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</si>
  <si>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</si>
  <si>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</si>
  <si>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</si>
  <si>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</si>
  <si>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</si>
  <si>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</si>
  <si>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</si>
  <si>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</si>
  <si>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</si>
  <si>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</si>
  <si>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</si>
  <si>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</si>
  <si>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</si>
  <si>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</si>
  <si>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</si>
  <si>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</si>
  <si>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</si>
  <si>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</si>
  <si>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</si>
  <si>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</si>
  <si>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</si>
  <si>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</si>
  <si>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</si>
  <si>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</si>
  <si>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</si>
  <si>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</si>
  <si>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</si>
  <si>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</si>
  <si>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</si>
  <si>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</si>
  <si>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</si>
  <si>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</si>
  <si>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</si>
  <si>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</si>
  <si>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</si>
  <si>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</si>
  <si>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</si>
  <si>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</si>
  <si>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</si>
  <si>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</si>
  <si>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</si>
  <si>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</si>
  <si>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</si>
  <si>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</si>
  <si>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</si>
  <si>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</si>
  <si>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</si>
  <si>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</si>
  <si>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</si>
  <si>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</si>
  <si>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</si>
  <si>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</si>
  <si>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</si>
  <si>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</si>
  <si>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</si>
  <si>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</si>
  <si>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</si>
  <si>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</si>
  <si>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</si>
  <si>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</si>
  <si>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</si>
  <si>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</si>
  <si>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</si>
  <si>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</si>
  <si>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</si>
  <si>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</si>
  <si>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</si>
  <si>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</si>
  <si>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</si>
  <si>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</si>
  <si>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</si>
  <si>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</si>
  <si>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</si>
  <si>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</si>
  <si>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</si>
  <si>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</si>
  <si>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</si>
  <si>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</si>
  <si>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</si>
  <si>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</si>
  <si>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</si>
  <si>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</si>
  <si>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</si>
  <si>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</si>
  <si>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</si>
  <si>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</si>
  <si>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</si>
  <si>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</si>
  <si>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</si>
  <si>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</si>
  <si>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</si>
  <si>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</si>
  <si>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</si>
  <si>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</si>
  <si>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</si>
  <si>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</si>
  <si>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</si>
  <si>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</si>
  <si>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</si>
  <si>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</si>
  <si>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</si>
  <si>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</si>
  <si>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</si>
  <si>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</si>
  <si>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</si>
  <si>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</si>
  <si>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</si>
  <si>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</si>
  <si>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</si>
  <si>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</si>
  <si>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</si>
  <si>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</si>
  <si>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</si>
  <si>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</si>
  <si>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</si>
  <si>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</si>
  <si>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</si>
  <si>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</si>
  <si>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</si>
  <si>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</si>
  <si>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</si>
  <si>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</si>
  <si>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</si>
  <si>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</si>
  <si>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</si>
  <si>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</si>
  <si>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</si>
  <si>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</si>
  <si>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</si>
  <si>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</si>
  <si>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</si>
  <si>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</si>
  <si>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</si>
  <si>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</si>
  <si>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</si>
  <si>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</si>
  <si>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</si>
  <si>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</si>
  <si>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</si>
  <si>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</si>
  <si>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</si>
  <si>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</si>
  <si>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</si>
  <si>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</si>
  <si>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</si>
  <si>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</si>
  <si>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</si>
  <si>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</si>
  <si>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</si>
  <si>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</si>
  <si>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</si>
  <si>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</si>
  <si>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</si>
  <si>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</si>
  <si>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</si>
  <si>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</si>
  <si>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</si>
  <si>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</si>
  <si>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</si>
  <si>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</si>
  <si>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</si>
  <si>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</si>
  <si>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</si>
  <si>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</si>
  <si>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</si>
  <si>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</si>
  <si>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</si>
  <si>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</si>
  <si>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</si>
  <si>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</si>
  <si>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</si>
  <si>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</si>
  <si>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</si>
  <si>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</si>
  <si>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</si>
  <si>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</si>
  <si>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</si>
  <si>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</si>
  <si>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</si>
  <si>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</si>
  <si>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</si>
  <si>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</si>
  <si>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</si>
  <si>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</si>
  <si>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</si>
  <si>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</si>
  <si>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</si>
  <si>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</si>
  <si>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</si>
  <si>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</si>
  <si>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</si>
  <si>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</si>
  <si>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</si>
  <si>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</si>
  <si>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</si>
  <si>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</si>
  <si>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</si>
  <si>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</si>
  <si>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</si>
  <si>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</si>
  <si>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</si>
  <si>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</si>
  <si>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</si>
  <si>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</si>
  <si>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</si>
  <si>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</si>
  <si>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</si>
  <si>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</si>
  <si>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</si>
  <si>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</si>
  <si>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</si>
  <si>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</si>
  <si>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</si>
  <si>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</si>
  <si>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</si>
  <si>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</si>
  <si>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</si>
  <si>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</si>
  <si>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</si>
  <si>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</si>
  <si>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</si>
  <si>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</si>
  <si>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</si>
  <si>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</si>
  <si>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</si>
  <si>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</si>
  <si>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</si>
  <si>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</si>
  <si>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</si>
  <si>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</si>
  <si>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</si>
  <si>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</si>
  <si>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</si>
  <si>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</si>
  <si>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</si>
  <si>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</si>
  <si>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</si>
  <si>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</si>
  <si>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</si>
  <si>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</si>
  <si>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</si>
  <si>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</si>
  <si>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</si>
  <si>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</si>
  <si>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</si>
  <si>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</si>
  <si>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</si>
  <si>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</si>
  <si>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</si>
  <si>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</si>
  <si>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</si>
  <si>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</si>
  <si>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</si>
  <si>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</si>
  <si>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</si>
  <si>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</si>
  <si>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</si>
  <si>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</si>
  <si>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</si>
  <si>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</si>
  <si>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</si>
  <si>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</si>
  <si>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</si>
  <si>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</si>
  <si>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</si>
  <si>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</si>
  <si>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</si>
  <si>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</si>
  <si>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</si>
  <si>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</si>
  <si>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</si>
  <si>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</si>
  <si>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</si>
  <si>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</si>
  <si>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</si>
  <si>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</si>
  <si>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</si>
  <si>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</si>
  <si>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</si>
  <si>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</si>
  <si>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</si>
  <si>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</si>
  <si>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</si>
  <si>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</si>
  <si>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</si>
  <si>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</si>
  <si>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</si>
  <si>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</si>
  <si>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</si>
  <si>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</si>
  <si>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</si>
  <si>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</si>
  <si>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</si>
  <si>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</si>
  <si>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</si>
  <si>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</si>
  <si>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</si>
  <si>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</si>
  <si>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</si>
  <si>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</si>
  <si>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</si>
  <si>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</si>
  <si>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</si>
  <si>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</si>
  <si>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</si>
  <si>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</si>
  <si>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</si>
  <si>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</si>
  <si>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</si>
  <si>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</si>
  <si>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</si>
  <si>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</si>
  <si>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</si>
  <si>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</si>
  <si>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</si>
  <si>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</si>
  <si>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</si>
  <si>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</si>
  <si>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</si>
  <si>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</si>
  <si>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</si>
  <si>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</si>
  <si>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</si>
  <si>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</si>
  <si>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</si>
  <si>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</si>
  <si>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</si>
  <si>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</si>
  <si>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</si>
  <si>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</si>
  <si>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</si>
  <si>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</si>
  <si>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</si>
  <si>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</si>
  <si>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</si>
  <si>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</si>
  <si>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</si>
  <si>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</si>
  <si>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</si>
  <si>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</si>
  <si>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</si>
  <si>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</si>
  <si>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</si>
  <si>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</si>
  <si>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</si>
  <si>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</si>
  <si>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</si>
  <si>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</si>
  <si>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</si>
  <si>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</si>
  <si>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</si>
  <si>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</si>
  <si>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</si>
  <si>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</si>
  <si>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</si>
  <si>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</si>
  <si>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</si>
  <si>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</si>
  <si>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</si>
  <si>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</si>
  <si>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</si>
  <si>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</si>
  <si>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</si>
  <si>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</si>
  <si>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</si>
  <si>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</si>
  <si>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</si>
  <si>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</si>
  <si>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</si>
  <si>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</si>
  <si>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</si>
  <si>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</si>
  <si>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</si>
  <si>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</si>
  <si>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</si>
  <si>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</si>
  <si>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</si>
  <si>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</si>
  <si>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</si>
  <si>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</si>
  <si>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</si>
  <si>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</si>
  <si>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</si>
  <si>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</si>
  <si>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</si>
  <si>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</si>
  <si>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</si>
  <si>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</si>
  <si>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</si>
  <si>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</si>
  <si>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</si>
  <si>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</si>
  <si>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</si>
  <si>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</si>
  <si>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</si>
  <si>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</si>
  <si>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</si>
  <si>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</si>
  <si>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</si>
  <si>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</si>
  <si>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</si>
  <si>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</si>
  <si>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</si>
  <si>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</si>
  <si>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</si>
  <si>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</si>
  <si>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</si>
  <si>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</si>
  <si>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</si>
  <si>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</si>
  <si>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</si>
  <si>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</si>
  <si>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</si>
  <si>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</si>
  <si>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</si>
  <si>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</si>
  <si>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</si>
  <si>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</si>
  <si>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</si>
  <si>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</si>
  <si>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</si>
  <si>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</si>
  <si>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</si>
  <si>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</si>
  <si>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</si>
  <si>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</si>
  <si>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</si>
  <si>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</si>
  <si>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</si>
  <si>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</si>
  <si>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</si>
  <si>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</si>
  <si>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</si>
  <si>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</si>
  <si>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</si>
  <si>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</si>
  <si>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</si>
  <si>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</si>
  <si>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</si>
  <si>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</si>
  <si>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</si>
  <si>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</si>
  <si>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</si>
  <si>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</si>
  <si>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</si>
  <si>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</si>
  <si>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</si>
  <si>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</si>
  <si>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</si>
  <si>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</si>
  <si>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</si>
  <si>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</si>
  <si>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</si>
  <si>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</si>
  <si>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</si>
  <si>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</si>
  <si>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</si>
  <si>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</si>
  <si>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</si>
  <si>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</si>
  <si>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</si>
  <si>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</si>
  <si>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</si>
  <si>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</si>
  <si>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</si>
  <si>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</si>
  <si>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</si>
  <si>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</si>
  <si>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</si>
  <si>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</si>
  <si>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</si>
  <si>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</si>
  <si>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</si>
  <si>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</si>
  <si>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</si>
  <si>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</si>
  <si>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</si>
  <si>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</si>
  <si>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</si>
  <si>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</si>
  <si>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</si>
  <si>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</si>
  <si>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</si>
  <si>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</si>
  <si>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</si>
  <si>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</si>
  <si>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</si>
  <si>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</si>
  <si>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</si>
  <si>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</si>
  <si>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</si>
  <si>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</si>
  <si>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</si>
  <si>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</si>
  <si>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</si>
  <si>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</si>
  <si>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</si>
  <si>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</si>
  <si>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</si>
  <si>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</si>
  <si>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</si>
  <si>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</si>
  <si>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</si>
  <si>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</si>
  <si>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</si>
  <si>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</si>
  <si>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</si>
  <si>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</si>
  <si>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</si>
  <si>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</si>
  <si>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</si>
  <si>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</si>
  <si>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</si>
  <si>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</si>
  <si>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</si>
  <si>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</si>
  <si>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</si>
  <si>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</si>
  <si>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</si>
  <si>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</si>
  <si>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</si>
  <si>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</si>
  <si>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</si>
  <si>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</si>
  <si>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</si>
  <si>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</si>
  <si>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</si>
  <si>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</si>
  <si>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</si>
  <si>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</si>
  <si>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</si>
  <si>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</si>
  <si>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</si>
  <si>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</si>
  <si>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</si>
  <si>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</si>
  <si>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</si>
  <si>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</si>
  <si>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</si>
  <si>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</si>
  <si>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</si>
  <si>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</si>
  <si>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</si>
  <si>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</si>
  <si>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</si>
  <si>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</si>
  <si>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</si>
  <si>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</si>
  <si>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</si>
  <si>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</si>
  <si>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</si>
  <si>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</si>
  <si>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</si>
  <si>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</si>
  <si>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</si>
  <si>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</si>
  <si>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</si>
  <si>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</si>
  <si>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</si>
  <si>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</si>
  <si>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</si>
  <si>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</si>
  <si>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</si>
  <si>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</si>
  <si>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</si>
  <si>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</si>
  <si>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</si>
  <si>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</si>
  <si>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</si>
  <si>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</si>
  <si>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</si>
  <si>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</si>
  <si>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</si>
  <si>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</si>
  <si>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</si>
  <si>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</si>
  <si>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</si>
  <si>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</si>
  <si>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</si>
  <si>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</si>
  <si>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</si>
  <si>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</si>
  <si>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</si>
  <si>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</si>
  <si>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</si>
  <si>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</si>
  <si>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</si>
  <si>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</si>
  <si>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</si>
  <si>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</si>
  <si>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</si>
  <si>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</si>
  <si>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</si>
  <si>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</si>
  <si>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</si>
  <si>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</si>
  <si>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</si>
  <si>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</si>
  <si>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</si>
  <si>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</si>
  <si>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</si>
  <si>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</si>
  <si>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</si>
  <si>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</si>
  <si>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</si>
  <si>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</si>
  <si>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</si>
  <si>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</si>
  <si>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</si>
  <si>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</si>
  <si>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</si>
  <si>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</si>
  <si>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</si>
  <si>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</si>
  <si>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</si>
  <si>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</si>
  <si>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</si>
  <si>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</si>
  <si>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</si>
  <si>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</si>
  <si>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</si>
  <si>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</si>
  <si>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</si>
  <si>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</si>
  <si>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</si>
  <si>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</si>
  <si>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</si>
  <si>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</si>
  <si>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</si>
  <si>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</si>
  <si>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</si>
  <si>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</si>
  <si>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</si>
  <si>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</si>
  <si>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</si>
  <si>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</si>
  <si>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</si>
  <si>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</si>
  <si>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</si>
  <si>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</si>
  <si>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</si>
  <si>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</si>
  <si>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</si>
  <si>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</si>
  <si>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</si>
  <si>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</si>
  <si>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</si>
  <si>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</si>
  <si>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</si>
  <si>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</si>
  <si>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</si>
  <si>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</si>
  <si>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</si>
  <si>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</si>
  <si>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</si>
  <si>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</si>
  <si>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</si>
  <si>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</si>
  <si>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</si>
  <si>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</si>
  <si>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</si>
  <si>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</si>
  <si>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</si>
  <si>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</si>
  <si>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</si>
  <si>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</si>
  <si>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</si>
  <si>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</si>
  <si>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</si>
  <si>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</si>
  <si>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</si>
  <si>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</si>
  <si>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</si>
  <si>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</si>
  <si>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</si>
  <si>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</si>
  <si>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</si>
  <si>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</si>
  <si>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</si>
  <si>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</si>
  <si>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</si>
  <si>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</si>
  <si>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</si>
  <si>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</si>
  <si>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</si>
  <si>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</si>
  <si>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</si>
  <si>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</si>
  <si>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</si>
  <si>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</si>
  <si>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</si>
  <si>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</si>
  <si>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</si>
  <si>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</si>
  <si>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</si>
  <si>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</si>
  <si>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</si>
  <si>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</si>
  <si>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</si>
  <si>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</si>
  <si>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</si>
  <si>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</si>
  <si>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</si>
  <si>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</si>
  <si>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</si>
  <si>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</si>
  <si>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</si>
  <si>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</si>
  <si>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</si>
  <si>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</si>
  <si>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</si>
  <si>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</si>
  <si>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</si>
  <si>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</si>
  <si>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</si>
  <si>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</si>
  <si>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</si>
  <si>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</si>
  <si>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</si>
  <si>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</si>
  <si>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</si>
  <si>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</si>
  <si>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</si>
  <si>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</si>
  <si>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</si>
  <si>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</si>
  <si>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</si>
  <si>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</si>
  <si>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</si>
  <si>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</si>
  <si>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</si>
  <si>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</si>
  <si>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</si>
  <si>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</si>
  <si>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</si>
  <si>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</si>
  <si>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</si>
  <si>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</si>
  <si>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</si>
  <si>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</si>
  <si>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</si>
  <si>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</si>
  <si>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</si>
  <si>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</si>
  <si>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</si>
  <si>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</si>
  <si>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</si>
  <si>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</si>
  <si>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</si>
  <si>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</si>
  <si>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</si>
  <si>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</si>
  <si>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</si>
  <si>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</si>
  <si>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</si>
  <si>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</si>
  <si>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</si>
  <si>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</si>
  <si>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</si>
  <si>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</si>
  <si>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</si>
  <si>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</si>
  <si>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</si>
  <si>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</si>
  <si>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</si>
  <si>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</si>
  <si>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</si>
  <si>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</si>
  <si>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</si>
  <si>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</si>
  <si>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</si>
  <si>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</si>
  <si>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</si>
  <si>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</si>
  <si>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</si>
  <si>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</si>
  <si>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</si>
  <si>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</si>
  <si>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</si>
  <si>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</si>
  <si>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</si>
  <si>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</si>
  <si>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</si>
  <si>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</si>
  <si>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</si>
  <si>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</si>
  <si>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</si>
  <si>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</si>
  <si>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</si>
  <si>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</si>
  <si>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</si>
  <si>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</si>
  <si>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</si>
  <si>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</si>
  <si>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</si>
  <si>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</si>
  <si>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</si>
  <si>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</si>
  <si>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</si>
  <si>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</si>
  <si>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</si>
  <si>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</si>
  <si>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</si>
  <si>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</si>
  <si>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</si>
  <si>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</si>
  <si>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</si>
  <si>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</si>
  <si>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</si>
  <si>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</si>
  <si>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</si>
  <si>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</si>
  <si>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</si>
  <si>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</si>
  <si>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</si>
  <si>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</si>
  <si>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</si>
  <si>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</si>
  <si>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</si>
  <si>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</si>
  <si>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</si>
  <si>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</si>
  <si>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</si>
  <si>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</si>
  <si>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</si>
  <si>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</si>
  <si>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</si>
  <si>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</si>
  <si>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</si>
  <si>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</si>
  <si>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</si>
  <si>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</si>
  <si>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</si>
  <si>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</si>
  <si>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</si>
  <si>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</si>
  <si>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</si>
  <si>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</si>
  <si>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</si>
  <si>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</si>
  <si>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</si>
  <si>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</si>
  <si>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</si>
  <si>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</si>
  <si>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</si>
  <si>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</si>
  <si>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</si>
  <si>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</si>
  <si>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</si>
  <si>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</si>
  <si>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</si>
  <si>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</si>
  <si>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</si>
  <si>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</si>
  <si>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</si>
  <si>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</si>
  <si>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</si>
  <si>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</si>
  <si>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</si>
  <si>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</si>
  <si>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</si>
  <si>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</si>
  <si>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</si>
  <si>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</si>
  <si>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</si>
  <si>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</si>
  <si>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</si>
  <si>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</si>
  <si>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</si>
  <si>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</si>
  <si>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</si>
  <si>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</si>
  <si>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</si>
  <si>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</si>
  <si>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</si>
  <si>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</si>
  <si>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</si>
  <si>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</si>
  <si>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</si>
  <si>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</si>
  <si>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</si>
  <si>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</si>
  <si>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</si>
  <si>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</si>
  <si>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</si>
  <si>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</si>
  <si>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</si>
  <si>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</si>
  <si>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</si>
  <si>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</si>
  <si>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</si>
  <si>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</si>
  <si>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</si>
  <si>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</si>
  <si>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</si>
  <si>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</si>
  <si>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</si>
  <si>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</si>
  <si>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</si>
  <si>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</si>
  <si>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</si>
  <si>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</si>
  <si>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</si>
  <si>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</si>
  <si>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</si>
  <si>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</si>
  <si>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</si>
  <si>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</si>
  <si>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</si>
  <si>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</si>
  <si>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</si>
  <si>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</si>
  <si>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</si>
  <si>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</si>
  <si>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</si>
  <si>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</si>
  <si>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</si>
  <si>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</si>
  <si>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</si>
  <si>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</si>
  <si>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</si>
  <si>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</si>
  <si>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</si>
  <si>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</si>
  <si>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</si>
  <si>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</si>
  <si>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</si>
  <si>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</si>
  <si>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</si>
  <si>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</si>
  <si>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</si>
  <si>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</si>
  <si>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</si>
  <si>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</si>
  <si>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</si>
  <si>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</si>
  <si>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</si>
  <si>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</si>
  <si>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</si>
  <si>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</si>
  <si>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</si>
  <si>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</si>
  <si>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</si>
  <si>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</si>
  <si>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</si>
  <si>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</si>
  <si>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</si>
  <si>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</si>
  <si>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</si>
  <si>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</si>
  <si>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</si>
  <si>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</si>
  <si>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</si>
  <si>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</si>
  <si>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</si>
  <si>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</si>
  <si>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</si>
  <si>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</si>
  <si>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</si>
  <si>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</si>
  <si>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</si>
  <si>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</si>
  <si>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</si>
  <si>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</si>
  <si>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</si>
  <si>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</si>
  <si>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</si>
  <si>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</si>
  <si>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</si>
  <si>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</si>
  <si>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</si>
  <si>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</si>
  <si>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</si>
  <si>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</si>
  <si>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</si>
  <si>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</si>
  <si>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</si>
  <si>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</si>
  <si>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</si>
  <si>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</si>
  <si>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</si>
  <si>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</si>
  <si>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</si>
  <si>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</si>
  <si>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</si>
  <si>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</si>
  <si>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</si>
  <si>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</si>
  <si>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</si>
  <si>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</si>
  <si>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</si>
  <si>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</si>
  <si>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</si>
  <si>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</si>
  <si>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</si>
  <si>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</si>
  <si>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</si>
  <si>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</si>
  <si>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</si>
  <si>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</si>
  <si>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</si>
  <si>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</si>
  <si>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</si>
  <si>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</si>
  <si>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</si>
  <si>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</si>
  <si>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</si>
  <si>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</si>
  <si>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</si>
  <si>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</si>
  <si>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</si>
  <si>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</si>
  <si>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</si>
  <si>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</si>
  <si>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</si>
  <si>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</si>
  <si>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</si>
  <si>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</si>
  <si>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</si>
  <si>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</si>
  <si>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</si>
  <si>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</si>
  <si>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</si>
  <si>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</si>
  <si>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</si>
  <si>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</si>
  <si>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</si>
  <si>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</si>
  <si>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</si>
  <si>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</si>
  <si>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</si>
  <si>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</si>
  <si>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</si>
  <si>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</si>
  <si>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</si>
  <si>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</si>
  <si>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</si>
  <si>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</si>
  <si>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</si>
  <si>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</si>
  <si>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</si>
  <si>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</si>
  <si>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</si>
  <si>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</si>
  <si>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</si>
  <si>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</si>
  <si>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</si>
  <si>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</si>
  <si>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</si>
  <si>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</si>
  <si>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</si>
  <si>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</si>
  <si>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</si>
  <si>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</si>
  <si>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</si>
  <si>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</si>
  <si>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</si>
  <si>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</si>
  <si>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</si>
  <si>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</si>
  <si>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</si>
  <si>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</si>
  <si>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</si>
  <si>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</si>
  <si>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</si>
  <si>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</si>
  <si>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</si>
  <si>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</si>
  <si>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</si>
  <si>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</si>
  <si>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</si>
  <si>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</si>
  <si>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</si>
  <si>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</si>
  <si>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</si>
  <si>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</si>
  <si>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</si>
  <si>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</si>
  <si>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</si>
  <si>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</si>
  <si>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</si>
  <si>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</si>
  <si>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</si>
  <si>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</si>
  <si>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</si>
  <si>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</si>
  <si>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</si>
  <si>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</si>
  <si>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</si>
  <si>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</si>
  <si>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</si>
  <si>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</si>
  <si>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</si>
  <si>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</si>
  <si>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</si>
  <si>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</si>
  <si>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</si>
  <si>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</si>
  <si>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</si>
  <si>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</si>
  <si>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</si>
  <si>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</si>
  <si>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</si>
  <si>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</si>
  <si>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</si>
  <si>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</si>
  <si>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</si>
  <si>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</si>
  <si>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</si>
  <si>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</si>
  <si>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</si>
  <si>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</si>
  <si>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</si>
  <si>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</si>
  <si>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</si>
  <si>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</si>
  <si>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</si>
  <si>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</si>
  <si>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</si>
  <si>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</si>
  <si>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</si>
  <si>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</si>
  <si>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</si>
  <si>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</si>
  <si>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</si>
  <si>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</si>
  <si>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</si>
  <si>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</si>
  <si>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</si>
  <si>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</si>
  <si>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</si>
  <si>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</si>
  <si>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</si>
  <si>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</si>
  <si>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</si>
  <si>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</si>
  <si>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</si>
  <si>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</si>
  <si>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</si>
  <si>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</si>
  <si>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</si>
  <si>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</si>
  <si>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</si>
  <si>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</si>
  <si>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</si>
  <si>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</si>
  <si>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</si>
  <si>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</si>
  <si>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</si>
  <si>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</si>
  <si>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</si>
  <si>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</si>
  <si>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</si>
  <si>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</si>
  <si>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</si>
  <si>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</si>
  <si>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</si>
  <si>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</si>
  <si>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</si>
  <si>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</si>
  <si>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</si>
  <si>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</si>
  <si>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</si>
  <si>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</si>
  <si>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</si>
  <si>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</si>
  <si>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</si>
  <si>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</si>
  <si>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</si>
  <si>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</si>
  <si>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</si>
  <si>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</si>
  <si>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</si>
  <si>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</si>
  <si>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</si>
  <si>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</si>
  <si>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</si>
  <si>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</si>
  <si>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</si>
  <si>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</si>
  <si>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</si>
  <si>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</si>
  <si>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</si>
  <si>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</si>
  <si>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</si>
  <si>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</si>
  <si>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</si>
  <si>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</si>
  <si>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</si>
  <si>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</si>
  <si>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</si>
  <si>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</si>
  <si>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</si>
  <si>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</si>
  <si>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</si>
  <si>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</si>
  <si>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</si>
  <si>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</si>
  <si>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</si>
  <si>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</si>
  <si>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</si>
  <si>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</si>
  <si>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</si>
  <si>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</si>
  <si>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</si>
  <si>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</si>
  <si>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</si>
  <si>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</si>
  <si>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</si>
  <si>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</si>
  <si>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</si>
  <si>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</si>
  <si>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</si>
  <si>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</si>
  <si>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</si>
  <si>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</si>
  <si>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</si>
  <si>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</si>
  <si>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</si>
  <si>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</si>
  <si>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</si>
  <si>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</si>
  <si>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</si>
  <si>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</si>
  <si>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</si>
  <si>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</si>
  <si>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</si>
  <si>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</si>
  <si>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</si>
  <si>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</si>
  <si>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</si>
  <si>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</si>
  <si>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</si>
  <si>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</si>
  <si>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</si>
  <si>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</si>
  <si>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</si>
  <si>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</si>
  <si>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</si>
  <si>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</si>
  <si>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</si>
  <si>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</si>
  <si>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</si>
  <si>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</si>
  <si>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</si>
  <si>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</si>
  <si>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</si>
  <si>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</si>
  <si>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</si>
  <si>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</si>
  <si>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</si>
  <si>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</si>
  <si>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</si>
  <si>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</si>
  <si>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</si>
  <si>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</si>
  <si>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</si>
  <si>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</si>
  <si>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</si>
  <si>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</si>
  <si>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</si>
  <si>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</si>
  <si>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</si>
  <si>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</si>
  <si>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</si>
  <si>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</si>
  <si>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</si>
  <si>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</si>
  <si>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</si>
  <si>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</si>
  <si>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</si>
  <si>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</si>
  <si>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</si>
  <si>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</si>
  <si>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</si>
  <si>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</si>
  <si>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</si>
  <si>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</si>
  <si>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</si>
  <si>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</si>
  <si>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</si>
  <si>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</si>
  <si>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</si>
  <si>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</si>
  <si>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</si>
  <si>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</si>
  <si>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</si>
  <si>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</si>
  <si>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</si>
  <si>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</si>
  <si>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</si>
  <si>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</si>
  <si>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</si>
  <si>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</si>
  <si>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</si>
  <si>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</si>
  <si>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</si>
  <si>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</si>
  <si>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</si>
  <si>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</si>
  <si>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</si>
  <si>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</si>
  <si>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</si>
  <si>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</si>
  <si>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</si>
  <si>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</si>
  <si>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</si>
  <si>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</si>
  <si>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</si>
  <si>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</si>
  <si>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</si>
  <si>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</si>
  <si>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</si>
  <si>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</si>
  <si>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</si>
  <si>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</si>
  <si>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</si>
  <si>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</si>
  <si>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</si>
  <si>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</si>
  <si>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</si>
  <si>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</si>
  <si>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</si>
  <si>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</si>
  <si>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</si>
  <si>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</si>
  <si>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</si>
  <si>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</si>
  <si>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</si>
  <si>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</si>
  <si>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</si>
  <si>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</si>
  <si>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</si>
  <si>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</si>
  <si>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</si>
  <si>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</si>
  <si>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</si>
  <si>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</si>
  <si>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</si>
  <si>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</si>
  <si>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</si>
  <si>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</si>
  <si>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</si>
  <si>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</si>
  <si>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</si>
  <si>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</si>
  <si>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</si>
  <si>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</si>
  <si>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</si>
  <si>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</si>
  <si>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</si>
  <si>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</si>
  <si>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</si>
  <si>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</si>
  <si>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</si>
  <si>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</si>
  <si>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</si>
  <si>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</si>
  <si>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</si>
  <si>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</si>
  <si>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</si>
  <si>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</si>
  <si>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</si>
  <si>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</si>
  <si>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</si>
  <si>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</si>
  <si>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</si>
  <si>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</si>
  <si>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</si>
  <si>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</si>
  <si>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</si>
  <si>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</si>
  <si>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</si>
  <si>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</si>
  <si>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</si>
  <si>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</si>
  <si>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</si>
  <si>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</si>
  <si>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</si>
  <si>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</si>
  <si>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</si>
  <si>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</si>
  <si>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</si>
  <si>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</si>
  <si>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</si>
  <si>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</si>
  <si>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</si>
  <si>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</si>
  <si>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</si>
  <si>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</si>
  <si>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</si>
  <si>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</si>
  <si>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</si>
  <si>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</si>
  <si>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</si>
  <si>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</si>
  <si>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</si>
  <si>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</si>
  <si>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</si>
  <si>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</si>
  <si>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</si>
  <si>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</si>
  <si>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</si>
  <si>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</si>
  <si>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</si>
  <si>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</si>
  <si>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</si>
  <si>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</si>
  <si>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</si>
  <si>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</si>
  <si>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</si>
  <si>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</si>
  <si>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</si>
  <si>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</si>
  <si>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</si>
  <si>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</si>
  <si>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</si>
  <si>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</si>
  <si>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</si>
  <si>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</si>
  <si>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</si>
  <si>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</si>
  <si>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</si>
  <si>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</si>
  <si>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</si>
  <si>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</si>
  <si>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</si>
  <si>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</si>
  <si>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</si>
  <si>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</si>
  <si>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</si>
  <si>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</si>
  <si>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</si>
  <si>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</si>
  <si>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</si>
  <si>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</si>
  <si>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</si>
  <si>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</si>
  <si>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</si>
  <si>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</si>
  <si>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</si>
  <si>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</si>
  <si>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</si>
  <si>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</si>
  <si>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</si>
  <si>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</si>
  <si>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</si>
  <si>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</si>
  <si>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</si>
  <si>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</si>
  <si>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</si>
  <si>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</si>
  <si>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</si>
  <si>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</si>
  <si>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</si>
  <si>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</si>
  <si>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</si>
  <si>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</si>
  <si>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</si>
  <si>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</si>
  <si>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</si>
  <si>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</si>
  <si>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</si>
  <si>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</si>
  <si>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</si>
  <si>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</si>
  <si>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</si>
  <si>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</si>
  <si>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</si>
  <si>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</si>
  <si>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</si>
  <si>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</si>
  <si>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</si>
  <si>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</si>
  <si>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</si>
  <si>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</si>
  <si>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</si>
  <si>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</si>
  <si>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</si>
  <si>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</si>
  <si>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</si>
  <si>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</si>
  <si>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</si>
  <si>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</si>
  <si>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</si>
  <si>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</si>
  <si>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</si>
  <si>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</si>
  <si>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</si>
  <si>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</si>
  <si>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</si>
  <si>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</si>
  <si>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</si>
  <si>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</si>
  <si>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</si>
  <si>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</si>
  <si>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</si>
  <si>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</si>
  <si>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</si>
  <si>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</si>
  <si>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</si>
  <si>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</si>
  <si>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</si>
  <si>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</si>
  <si>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</si>
  <si>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</si>
  <si>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</si>
  <si>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</si>
  <si>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</si>
  <si>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</si>
  <si>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</si>
  <si>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</si>
  <si>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</si>
  <si>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</si>
  <si>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</si>
  <si>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</si>
  <si>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</si>
  <si>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</si>
  <si>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</si>
  <si>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</si>
  <si>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</si>
  <si>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</si>
  <si>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</si>
  <si>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</si>
  <si>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</si>
  <si>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</si>
  <si>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</si>
  <si>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</si>
  <si>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</si>
  <si>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</si>
  <si>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</si>
  <si>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</si>
  <si>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</si>
  <si>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</si>
  <si>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</si>
  <si>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</si>
  <si>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</si>
  <si>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</si>
  <si>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</si>
  <si>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</si>
  <si>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</si>
  <si>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</si>
  <si>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</si>
  <si>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</si>
  <si>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</si>
  <si>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</si>
  <si>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</si>
  <si>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</si>
  <si>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</si>
  <si>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</si>
  <si>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</si>
  <si>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</si>
  <si>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</si>
  <si>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</si>
  <si>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</si>
  <si>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</si>
  <si>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</si>
  <si>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</si>
  <si>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</si>
  <si>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</si>
  <si>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</si>
  <si>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</si>
  <si>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</si>
  <si>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</si>
  <si>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</si>
  <si>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</si>
  <si>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</si>
  <si>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</si>
  <si>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</si>
  <si>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</si>
  <si>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</si>
  <si>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</si>
  <si>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</si>
  <si>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</si>
  <si>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</si>
  <si>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</si>
  <si>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</si>
  <si>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</si>
  <si>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</si>
  <si>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</si>
  <si>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</si>
  <si>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</si>
  <si>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</si>
  <si>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</si>
  <si>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</si>
  <si>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</si>
  <si>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</si>
  <si>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</si>
  <si>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</si>
  <si>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</si>
  <si>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</si>
  <si>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</si>
  <si>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</si>
  <si>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</si>
  <si>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</si>
  <si>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</si>
  <si>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</si>
  <si>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</si>
  <si>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</si>
  <si>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</si>
  <si>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</si>
  <si>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</si>
  <si>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</si>
  <si>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</si>
  <si>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</si>
  <si>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</si>
  <si>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</si>
  <si>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</si>
  <si>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</si>
  <si>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</si>
  <si>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</si>
  <si>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</si>
  <si>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</si>
  <si>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</si>
  <si>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</si>
  <si>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</si>
  <si>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</si>
  <si>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</si>
  <si>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</si>
  <si>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</si>
  <si>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</si>
  <si>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</si>
  <si>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</si>
  <si>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</si>
  <si>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</si>
  <si>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</si>
  <si>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</si>
  <si>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</si>
  <si>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</si>
  <si>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</si>
  <si>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</si>
  <si>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</si>
  <si>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</si>
  <si>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</si>
  <si>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</si>
  <si>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</si>
  <si>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</si>
  <si>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</si>
  <si>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</si>
  <si>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</si>
  <si>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</si>
  <si>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</si>
  <si>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</si>
  <si>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</si>
  <si>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</si>
  <si>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</si>
  <si>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</si>
  <si>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</si>
  <si>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</si>
  <si>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</si>
  <si>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</si>
  <si>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</si>
  <si>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</si>
  <si>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</si>
  <si>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</si>
  <si>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</si>
  <si>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</si>
  <si>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</si>
  <si>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</si>
  <si>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</si>
  <si>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</si>
  <si>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</si>
  <si>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</si>
  <si>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</si>
  <si>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</si>
  <si>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</si>
  <si>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</si>
  <si>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</si>
  <si>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</si>
  <si>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</si>
  <si>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</si>
  <si>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</si>
  <si>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</si>
  <si>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</si>
  <si>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</si>
  <si>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</si>
  <si>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</si>
  <si>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</si>
  <si>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</si>
  <si>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</si>
  <si>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</si>
  <si>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</si>
  <si>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</si>
  <si>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</si>
  <si>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</si>
  <si>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</si>
  <si>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</si>
  <si>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</si>
  <si>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</si>
  <si>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</si>
  <si>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</si>
  <si>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</si>
  <si>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</si>
  <si>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</si>
  <si>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</si>
  <si>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</si>
  <si>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</si>
  <si>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</si>
  <si>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</si>
  <si>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</si>
  <si>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</si>
  <si>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</si>
  <si>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</si>
  <si>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</si>
  <si>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</si>
  <si>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</si>
  <si>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</si>
  <si>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</si>
  <si>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</si>
  <si>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</si>
  <si>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</si>
  <si>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</si>
  <si>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</si>
  <si>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</si>
  <si>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</si>
  <si>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</si>
  <si>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</si>
  <si>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</si>
  <si>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</si>
  <si>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</si>
  <si>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</si>
  <si>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</si>
  <si>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</si>
  <si>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</si>
  <si>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</si>
  <si>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</si>
  <si>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</si>
  <si>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</si>
  <si>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</si>
  <si>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</si>
  <si>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</si>
  <si>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</si>
  <si>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</si>
  <si>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</si>
  <si>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</si>
  <si>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</si>
  <si>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</si>
  <si>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</si>
  <si>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</si>
  <si>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</si>
  <si>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</si>
  <si>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</si>
  <si>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</si>
  <si>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</si>
  <si>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</si>
  <si>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</si>
  <si>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</si>
  <si>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</si>
  <si>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</si>
  <si>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</si>
  <si>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</si>
  <si>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</si>
  <si>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</si>
  <si>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</si>
  <si>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</si>
  <si>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</si>
  <si>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</si>
  <si>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</si>
  <si>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</si>
  <si>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</si>
  <si>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</si>
  <si>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</si>
  <si>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</si>
  <si>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</si>
  <si>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</si>
  <si>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</si>
  <si>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</si>
  <si>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</si>
  <si>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</si>
  <si>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</si>
  <si>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</si>
  <si>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</si>
  <si>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</si>
  <si>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</si>
  <si>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</si>
  <si>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</si>
  <si>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</si>
  <si>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</si>
  <si>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</si>
  <si>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</si>
  <si>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</si>
  <si>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</si>
  <si>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</si>
  <si>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</si>
  <si>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</si>
  <si>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</si>
  <si>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</si>
  <si>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</si>
  <si>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</si>
  <si>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</si>
  <si>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</si>
  <si>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</si>
  <si>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</si>
  <si>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</si>
  <si>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</si>
  <si>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</si>
  <si>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</si>
  <si>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</si>
  <si>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</si>
  <si>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</si>
  <si>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</si>
  <si>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</si>
  <si>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</si>
  <si>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</si>
  <si>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</si>
  <si>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</si>
  <si>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</si>
  <si>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</si>
  <si>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</si>
  <si>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</si>
  <si>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</si>
  <si>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</si>
  <si>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</si>
  <si>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</si>
  <si>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</si>
  <si>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</si>
  <si>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</si>
  <si>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</si>
  <si>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</si>
  <si>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</si>
  <si>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</si>
  <si>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</si>
  <si>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</si>
  <si>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</si>
  <si>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</si>
  <si>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</si>
  <si>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</si>
  <si>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</si>
  <si>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</si>
  <si>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</si>
  <si>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</si>
  <si>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</si>
  <si>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</si>
  <si>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</si>
  <si>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</si>
  <si>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</si>
  <si>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</si>
  <si>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</si>
  <si>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</si>
  <si>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</si>
  <si>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</si>
  <si>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</si>
  <si>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</si>
  <si>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</si>
  <si>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</si>
  <si>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</si>
  <si>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</si>
  <si>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</si>
  <si>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</si>
  <si>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</si>
  <si>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</si>
  <si>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</si>
  <si>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</si>
  <si>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</si>
  <si>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</si>
  <si>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</si>
  <si>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</si>
  <si>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</si>
  <si>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</si>
  <si>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</si>
  <si>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</si>
  <si>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</si>
  <si>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</si>
  <si>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</si>
  <si>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</si>
  <si>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</si>
  <si>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</si>
  <si>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</si>
  <si>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</si>
  <si>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</si>
  <si>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</si>
  <si>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</si>
  <si>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</si>
  <si>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</si>
  <si>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</si>
  <si>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</si>
  <si>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</si>
  <si>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</si>
  <si>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</si>
  <si>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</si>
  <si>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</si>
  <si>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</si>
  <si>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</si>
  <si>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</si>
  <si>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</si>
  <si>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</si>
  <si>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</si>
  <si>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</si>
  <si>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</si>
  <si>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</si>
  <si>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</si>
  <si>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</si>
  <si>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</si>
  <si>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</si>
  <si>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</si>
  <si>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</si>
  <si>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</si>
  <si>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</si>
  <si>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</si>
  <si>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</si>
  <si>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</si>
  <si>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</si>
  <si>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</si>
  <si>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</si>
  <si>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</si>
  <si>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</si>
  <si>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</si>
  <si>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</si>
  <si>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</si>
  <si>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</si>
  <si>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</si>
  <si>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</si>
  <si>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</si>
  <si>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</si>
  <si>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</si>
  <si>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</si>
  <si>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</si>
  <si>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</si>
  <si>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</si>
  <si>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</si>
  <si>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</si>
  <si>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</si>
  <si>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</si>
  <si>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</si>
  <si>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</si>
  <si>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</si>
  <si>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</si>
  <si>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</si>
  <si>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</si>
  <si>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</si>
  <si>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</si>
  <si>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</si>
  <si>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</si>
  <si>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</si>
  <si>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</si>
  <si>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</si>
  <si>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</si>
  <si>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</si>
  <si>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</si>
  <si>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</si>
  <si>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</si>
  <si>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</si>
  <si>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</si>
  <si>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</si>
  <si>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</si>
  <si>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</si>
  <si>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</si>
  <si>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</si>
  <si>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</si>
  <si>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</si>
  <si>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</si>
  <si>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</si>
  <si>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</si>
  <si>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</si>
  <si>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</si>
  <si>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</si>
  <si>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</si>
  <si>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</si>
  <si>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</si>
  <si>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</si>
  <si>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</si>
  <si>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</si>
  <si>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</si>
  <si>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</si>
  <si>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</si>
  <si>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</si>
  <si>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</si>
  <si>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</si>
  <si>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</si>
  <si>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</si>
  <si>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</si>
  <si>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</si>
  <si>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</si>
  <si>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</si>
  <si>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</si>
  <si>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</si>
  <si>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</si>
  <si>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</si>
  <si>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</si>
  <si>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</si>
  <si>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</si>
  <si>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</si>
  <si>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</si>
  <si>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</si>
  <si>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</si>
  <si>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</si>
  <si>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</si>
  <si>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</si>
  <si>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</si>
  <si>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</si>
  <si>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</si>
  <si>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</si>
  <si>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</si>
  <si>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</si>
  <si>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</si>
  <si>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</si>
  <si>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</si>
  <si>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</si>
  <si>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</si>
  <si>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</si>
  <si>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</si>
  <si>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</si>
  <si>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</si>
  <si>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</si>
  <si>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</si>
  <si>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</si>
  <si>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</si>
  <si>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</si>
  <si>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</si>
  <si>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</si>
  <si>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</si>
  <si>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</si>
  <si>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</si>
  <si>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</si>
  <si>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</si>
  <si>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</si>
  <si>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</si>
  <si>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</si>
  <si>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</si>
  <si>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</si>
  <si>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</si>
  <si>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</si>
  <si>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</si>
  <si>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</si>
  <si>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</si>
  <si>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</si>
  <si>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</si>
  <si>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</si>
  <si>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</si>
  <si>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</si>
  <si>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</si>
  <si>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</si>
  <si>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</si>
  <si>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</si>
  <si>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</si>
  <si>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</si>
  <si>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</si>
  <si>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</si>
  <si>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</si>
  <si>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</si>
  <si>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</si>
  <si>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</si>
  <si>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</si>
  <si>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</si>
  <si>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</si>
  <si>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</si>
  <si>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</si>
  <si>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</si>
  <si>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</si>
  <si>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</si>
  <si>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</si>
  <si>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</si>
  <si>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</si>
  <si>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</si>
  <si>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</si>
  <si>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</si>
  <si>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</si>
  <si>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</si>
  <si>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</si>
  <si>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</si>
  <si>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</si>
  <si>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</si>
  <si>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</si>
  <si>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</si>
  <si>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</si>
  <si>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</si>
  <si>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</si>
  <si>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</si>
  <si>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</si>
  <si>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</si>
  <si>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</si>
  <si>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</si>
  <si>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</si>
  <si>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</si>
  <si>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</si>
  <si>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</si>
  <si>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</si>
  <si>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</si>
  <si>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</si>
  <si>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</si>
  <si>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</si>
  <si>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</si>
  <si>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</si>
  <si>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</si>
  <si>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</si>
  <si>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</si>
  <si>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</si>
  <si>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</si>
  <si>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</si>
  <si>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</si>
  <si>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</si>
  <si>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</si>
  <si>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</si>
  <si>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</si>
  <si>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</si>
  <si>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</si>
  <si>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</si>
  <si>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</si>
  <si>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</si>
  <si>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</si>
  <si>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</si>
  <si>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</si>
  <si>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</si>
  <si>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</si>
  <si>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</si>
  <si>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</si>
  <si>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</si>
  <si>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</si>
  <si>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</si>
  <si>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</si>
  <si>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</si>
  <si>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</si>
  <si>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</si>
  <si>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</si>
  <si>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</si>
  <si>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</si>
  <si>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</si>
  <si>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</si>
  <si>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</si>
  <si>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</si>
  <si>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</si>
  <si>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</si>
  <si>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</si>
  <si>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</si>
  <si>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</si>
  <si>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</si>
  <si>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</si>
  <si>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</si>
  <si>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</si>
  <si>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</si>
  <si>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</si>
  <si>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</si>
  <si>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</si>
  <si>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</si>
  <si>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</si>
  <si>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</si>
  <si>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</si>
  <si>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</si>
  <si>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</si>
  <si>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</si>
  <si>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</si>
  <si>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</si>
  <si>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</si>
  <si>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</si>
  <si>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</si>
  <si>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</si>
  <si>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</si>
  <si>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</si>
  <si>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</si>
  <si>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</si>
  <si>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</si>
  <si>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</si>
  <si>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</si>
  <si>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</si>
  <si>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</si>
  <si>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</si>
  <si>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</si>
  <si>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</si>
  <si>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</si>
  <si>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</si>
  <si>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</si>
  <si>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</si>
  <si>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</si>
  <si>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</si>
  <si>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</si>
  <si>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</si>
  <si>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</si>
  <si>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</si>
  <si>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</si>
  <si>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</si>
  <si>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</si>
  <si>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</si>
  <si>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</si>
  <si>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</si>
  <si>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</si>
  <si>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</si>
  <si>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</si>
  <si>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</si>
  <si>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</si>
  <si>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</si>
  <si>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</si>
  <si>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</si>
  <si>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</si>
  <si>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</si>
  <si>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</si>
  <si>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</si>
  <si>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</si>
  <si>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</si>
  <si>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</si>
  <si>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</si>
  <si>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</si>
  <si>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</si>
  <si>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</si>
  <si>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</si>
  <si>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</si>
  <si>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</si>
  <si>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</si>
  <si>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</si>
  <si>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</si>
  <si>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</si>
  <si>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</si>
  <si>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</si>
  <si>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</si>
  <si>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</si>
  <si>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</si>
  <si>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</si>
  <si>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</si>
  <si>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</si>
  <si>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</si>
  <si>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</si>
  <si>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</si>
  <si>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</si>
  <si>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</si>
  <si>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</si>
  <si>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</si>
  <si>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</si>
  <si>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</si>
  <si>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</si>
  <si>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</si>
  <si>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</si>
  <si>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</si>
  <si>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</si>
  <si>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</si>
  <si>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</si>
  <si>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</si>
  <si>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</si>
  <si>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</si>
  <si>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</si>
  <si>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</si>
  <si>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</si>
  <si>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</si>
  <si>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</si>
  <si>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</si>
  <si>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</si>
  <si>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</si>
  <si>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</si>
  <si>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</si>
  <si>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</si>
  <si>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</si>
  <si>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</si>
  <si>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</si>
  <si>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</si>
  <si>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</si>
  <si>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</si>
  <si>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</si>
  <si>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</si>
  <si>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</si>
  <si>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</si>
  <si>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</si>
  <si>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</si>
  <si>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</si>
  <si>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</si>
  <si>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</si>
  <si>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</si>
  <si>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</si>
  <si>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</si>
  <si>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</si>
  <si>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</si>
  <si>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</si>
  <si>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</si>
  <si>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</si>
  <si>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</si>
  <si>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</si>
  <si>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</si>
  <si>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</si>
  <si>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</si>
  <si>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</si>
  <si>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</si>
  <si>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</si>
  <si>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</si>
  <si>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</si>
  <si>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</si>
  <si>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</si>
  <si>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</si>
  <si>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</si>
  <si>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</si>
  <si>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</si>
  <si>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</si>
  <si>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</si>
  <si>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</si>
  <si>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</si>
  <si>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</si>
  <si>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</si>
  <si>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</si>
  <si>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</si>
  <si>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</si>
  <si>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</si>
  <si>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</si>
  <si>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</si>
  <si>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</si>
  <si>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</si>
  <si>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</si>
  <si>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</si>
  <si>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</si>
  <si>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</si>
  <si>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</si>
  <si>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</si>
  <si>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</si>
  <si>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</si>
  <si>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</si>
  <si>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</si>
  <si>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</si>
  <si>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</si>
  <si>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</si>
  <si>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</si>
  <si>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</si>
  <si>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</si>
  <si>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</si>
  <si>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</si>
  <si>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</si>
  <si>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</si>
  <si>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</si>
  <si>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</si>
  <si>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</si>
  <si>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</si>
  <si>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</si>
  <si>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</si>
  <si>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</si>
  <si>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</si>
  <si>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</si>
  <si>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</si>
  <si>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</si>
  <si>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</si>
  <si>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</si>
  <si>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</si>
  <si>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</si>
  <si>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</si>
  <si>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</si>
  <si>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</si>
  <si>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</si>
  <si>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</si>
  <si>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</si>
  <si>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</si>
  <si>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</si>
  <si>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</si>
  <si>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</si>
  <si>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</si>
  <si>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</si>
  <si>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</si>
  <si>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</si>
  <si>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</si>
  <si>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</si>
  <si>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</si>
  <si>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</si>
  <si>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</si>
  <si>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</si>
  <si>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</si>
  <si>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</si>
  <si>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</si>
  <si>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</si>
  <si>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</si>
  <si>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</si>
  <si>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</si>
  <si>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</si>
  <si>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</si>
  <si>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</si>
  <si>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</si>
  <si>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</si>
  <si>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</si>
  <si>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</si>
  <si>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</si>
  <si>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</si>
  <si>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</si>
  <si>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</si>
  <si>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</si>
  <si>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</si>
  <si>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</si>
  <si>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</si>
  <si>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</si>
  <si>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</si>
  <si>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</si>
  <si>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</si>
  <si>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</si>
  <si>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</si>
  <si>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</si>
  <si>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</si>
  <si>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</si>
  <si>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</si>
  <si>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</si>
  <si>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</si>
  <si>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</si>
  <si>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</si>
  <si>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</si>
  <si>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</si>
  <si>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</si>
  <si>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</si>
  <si>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</si>
  <si>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</si>
  <si>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</si>
  <si>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</si>
  <si>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</si>
  <si>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</si>
  <si>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</si>
  <si>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</si>
  <si>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</si>
  <si>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</si>
  <si>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</si>
  <si>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</si>
  <si>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</si>
  <si>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</si>
  <si>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</si>
  <si>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</si>
  <si>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</si>
  <si>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</si>
  <si>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</si>
  <si>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</si>
  <si>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</si>
  <si>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</si>
  <si>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</si>
  <si>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</si>
  <si>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</si>
  <si>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</si>
  <si>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</si>
  <si>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</si>
  <si>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</si>
  <si>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</si>
  <si>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</si>
  <si>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</si>
  <si>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</si>
  <si>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</si>
  <si>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</si>
  <si>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</si>
  <si>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</si>
  <si>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</si>
  <si>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</si>
  <si>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</si>
  <si>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</si>
  <si>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</si>
  <si>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</si>
  <si>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</si>
  <si>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</si>
  <si>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</si>
  <si>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</si>
  <si>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</si>
  <si>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</si>
  <si>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</si>
  <si>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</si>
  <si>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</si>
  <si>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</si>
  <si>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</si>
  <si>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</si>
  <si>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</si>
  <si>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</si>
  <si>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</si>
  <si>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</si>
  <si>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</si>
  <si>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</si>
  <si>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</si>
  <si>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</si>
  <si>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</si>
  <si>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</si>
  <si>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</si>
  <si>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</si>
  <si>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</si>
  <si>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</si>
  <si>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</si>
  <si>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</si>
  <si>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</si>
  <si>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</si>
  <si>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</si>
  <si>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</si>
  <si>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</si>
  <si>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</si>
  <si>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</si>
  <si>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</si>
  <si>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</si>
  <si>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</si>
  <si>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</si>
  <si>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</si>
  <si>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</si>
  <si>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</si>
  <si>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</si>
  <si>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</si>
  <si>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</si>
  <si>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</si>
  <si>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</si>
  <si>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</si>
  <si>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</si>
  <si>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</si>
  <si>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</si>
  <si>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</si>
  <si>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</si>
  <si>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</si>
  <si>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</si>
  <si>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</si>
  <si>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</si>
  <si>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</si>
  <si>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</si>
  <si>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</si>
  <si>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</si>
  <si>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</si>
  <si>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</si>
  <si>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</si>
  <si>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</si>
  <si>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</si>
  <si>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</si>
  <si>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</si>
  <si>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</si>
  <si>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</si>
  <si>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</si>
  <si>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</si>
  <si>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</si>
  <si>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</si>
  <si>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</si>
  <si>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</si>
  <si>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</si>
  <si>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</si>
  <si>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</si>
  <si>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</si>
  <si>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</si>
  <si>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</si>
  <si>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</si>
  <si>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</si>
  <si>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</si>
  <si>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</si>
  <si>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</si>
  <si>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</si>
  <si>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</si>
  <si>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</si>
  <si>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</si>
  <si>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</si>
  <si>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</si>
  <si>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</si>
  <si>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</si>
  <si>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</si>
  <si>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</si>
  <si>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</si>
  <si>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</si>
  <si>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</si>
  <si>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</si>
  <si>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</si>
  <si>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</si>
  <si>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</si>
  <si>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</si>
  <si>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</si>
  <si>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</si>
  <si>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</si>
  <si>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</si>
  <si>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</si>
  <si>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</si>
  <si>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</si>
  <si>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</si>
  <si>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</si>
  <si>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</si>
  <si>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</si>
  <si>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</si>
  <si>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</si>
  <si>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</si>
  <si>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</si>
  <si>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</si>
  <si>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</si>
  <si>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</si>
  <si>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</si>
  <si>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</si>
  <si>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</si>
  <si>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</si>
  <si>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</si>
  <si>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</si>
  <si>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</si>
  <si>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</si>
  <si>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</si>
  <si>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</si>
  <si>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</si>
  <si>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</si>
  <si>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</si>
  <si>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</si>
  <si>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</si>
  <si>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</si>
  <si>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</si>
  <si>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</si>
  <si>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</si>
  <si>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</si>
  <si>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</si>
  <si>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</si>
  <si>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</si>
  <si>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</si>
  <si>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</si>
  <si>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</si>
  <si>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</si>
  <si>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</si>
  <si>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</si>
  <si>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</si>
  <si>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</si>
  <si>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</si>
  <si>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</si>
  <si>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</si>
  <si>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</si>
  <si>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</si>
  <si>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</si>
  <si>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</si>
  <si>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</si>
  <si>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</si>
  <si>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</si>
  <si>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</si>
  <si>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</si>
  <si>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</si>
  <si>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</si>
  <si>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</si>
  <si>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</si>
  <si>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</si>
  <si>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</si>
  <si>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</si>
  <si>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</si>
  <si>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</si>
  <si>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</si>
  <si>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</si>
  <si>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</si>
  <si>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</si>
  <si>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</si>
  <si>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</si>
  <si>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</si>
  <si>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</si>
  <si>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</si>
  <si>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</si>
  <si>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</si>
  <si>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</si>
  <si>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</si>
  <si>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</si>
  <si>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</si>
  <si>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</si>
  <si>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</si>
  <si>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</si>
  <si>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</si>
  <si>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</si>
  <si>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</si>
  <si>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</si>
  <si>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</si>
  <si>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</si>
  <si>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</si>
  <si>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</si>
  <si>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</si>
  <si>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</si>
  <si>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</si>
  <si>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</si>
  <si>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</si>
  <si>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</si>
  <si>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</si>
  <si>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</si>
  <si>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</si>
  <si>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</si>
  <si>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</si>
  <si>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</si>
  <si>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</si>
  <si>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</si>
  <si>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</si>
  <si>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</si>
  <si>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</si>
  <si>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</si>
  <si>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</si>
  <si>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</si>
  <si>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</si>
  <si>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</si>
  <si>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</si>
  <si>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</si>
  <si>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</si>
  <si>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</si>
  <si>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</si>
  <si>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</si>
  <si>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</si>
  <si>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</si>
  <si>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</si>
  <si>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</si>
  <si>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</si>
  <si>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</si>
  <si>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</si>
  <si>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</si>
  <si>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</si>
  <si>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</si>
  <si>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</si>
  <si>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</si>
  <si>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</si>
  <si>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</si>
  <si>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</si>
  <si>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</si>
  <si>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</si>
  <si>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</si>
  <si>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</si>
  <si>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</si>
  <si>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</si>
  <si>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</si>
  <si>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</si>
  <si>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</si>
  <si>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</si>
  <si>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</si>
  <si>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</si>
  <si>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</si>
  <si>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</si>
  <si>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</si>
  <si>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</si>
  <si>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</si>
  <si>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</si>
  <si>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</si>
  <si>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</si>
  <si>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</si>
  <si>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</si>
  <si>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</si>
  <si>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</si>
  <si>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</si>
  <si>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</si>
  <si>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</si>
  <si>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</si>
  <si>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</si>
  <si>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</si>
  <si>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</si>
  <si>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</si>
  <si>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</si>
  <si>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</si>
  <si>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</si>
  <si>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</si>
  <si>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</si>
  <si>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</si>
  <si>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</si>
  <si>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</si>
  <si>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</si>
  <si>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</si>
  <si>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</si>
  <si>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</si>
  <si>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</si>
  <si>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</si>
  <si>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</si>
  <si>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</si>
  <si>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</si>
  <si>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</si>
  <si>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</si>
  <si>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</si>
  <si>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</si>
  <si>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</si>
  <si>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</si>
  <si>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</si>
  <si>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</si>
  <si>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</si>
  <si>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</si>
  <si>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</si>
  <si>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</si>
  <si>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</si>
  <si>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</si>
  <si>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</si>
  <si>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</si>
  <si>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</si>
  <si>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</si>
  <si>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</si>
  <si>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</si>
  <si>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</si>
  <si>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</si>
  <si>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</si>
  <si>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</si>
  <si>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</si>
  <si>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</si>
  <si>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</si>
  <si>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</si>
  <si>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</si>
  <si>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</si>
  <si>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</si>
  <si>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</si>
  <si>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</si>
  <si>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</si>
  <si>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</si>
  <si>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</si>
  <si>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</si>
  <si>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</si>
  <si>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</si>
  <si>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</si>
  <si>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</si>
  <si>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</si>
  <si>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</si>
  <si>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</si>
  <si>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</si>
  <si>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</si>
  <si>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</si>
  <si>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</si>
  <si>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</si>
  <si>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</si>
  <si>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</si>
  <si>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</si>
  <si>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</si>
  <si>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</si>
  <si>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</si>
  <si>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</si>
  <si>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</si>
  <si>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</si>
  <si>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</si>
  <si>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</si>
  <si>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</si>
  <si>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</si>
  <si>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</si>
  <si>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</si>
  <si>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</si>
  <si>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</si>
  <si>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</si>
  <si>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</si>
  <si>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</si>
  <si>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</si>
  <si>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</si>
  <si>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</si>
  <si>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</si>
  <si>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</si>
  <si>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</si>
  <si>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</si>
  <si>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</si>
  <si>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</si>
  <si>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</si>
  <si>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</si>
  <si>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</si>
  <si>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</si>
  <si>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</si>
  <si>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</si>
  <si>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</si>
  <si>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</si>
  <si>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</si>
  <si>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</si>
  <si>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</si>
  <si>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</si>
  <si>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</si>
  <si>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</si>
  <si>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</si>
  <si>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</si>
  <si>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</si>
  <si>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</si>
  <si>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</si>
  <si>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</si>
  <si>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</si>
  <si>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</si>
  <si>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</si>
  <si>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</si>
  <si>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</si>
  <si>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</si>
  <si>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</si>
  <si>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</si>
  <si>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</si>
  <si>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</si>
  <si>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</si>
  <si>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</si>
  <si>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</si>
  <si>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</si>
  <si>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</si>
  <si>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</si>
  <si>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</si>
  <si>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</si>
  <si>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</si>
  <si>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</si>
  <si>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</si>
  <si>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</si>
  <si>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</si>
  <si>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</si>
  <si>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</si>
  <si>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</si>
  <si>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</si>
  <si>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</si>
  <si>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</si>
  <si>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</si>
  <si>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</si>
  <si>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</si>
  <si>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</si>
  <si>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</si>
  <si>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</si>
  <si>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</si>
  <si>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</si>
  <si>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</si>
  <si>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</si>
  <si>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</si>
  <si>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</si>
  <si>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</si>
  <si>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</si>
  <si>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</si>
  <si>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</si>
  <si>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</si>
  <si>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</si>
  <si>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</si>
  <si>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</si>
  <si>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</si>
  <si>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</si>
  <si>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</si>
  <si>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</si>
  <si>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</si>
  <si>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</si>
  <si>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</si>
  <si>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</si>
  <si>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</si>
  <si>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</si>
  <si>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</si>
  <si>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</si>
  <si>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</si>
  <si>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</si>
  <si>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</si>
  <si>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</si>
  <si>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</si>
  <si>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</si>
  <si>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</si>
  <si>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</si>
  <si>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</si>
  <si>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</si>
  <si>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</si>
  <si>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</si>
  <si>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</si>
  <si>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</si>
  <si>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</si>
  <si>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</si>
  <si>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</si>
  <si>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</si>
  <si>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</si>
  <si>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</si>
  <si>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</si>
  <si>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</si>
  <si>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</si>
  <si>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</si>
  <si>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</si>
  <si>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</si>
  <si>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</si>
  <si>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</si>
  <si>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</si>
  <si>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</si>
  <si>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</si>
  <si>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</si>
  <si>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</si>
  <si>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</si>
  <si>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</si>
  <si>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</si>
  <si>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</si>
  <si>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</si>
  <si>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</si>
  <si>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</si>
  <si>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</si>
  <si>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</si>
  <si>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</si>
  <si>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</si>
  <si>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</si>
  <si>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</si>
  <si>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</si>
  <si>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</si>
  <si>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</si>
  <si>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</si>
  <si>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</si>
  <si>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</si>
  <si>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</si>
  <si>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</si>
  <si>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</si>
  <si>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</si>
  <si>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</si>
  <si>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</si>
  <si>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</si>
  <si>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</si>
  <si>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</si>
  <si>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</si>
  <si>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</si>
  <si>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</si>
  <si>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</si>
  <si>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</si>
  <si>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</si>
  <si>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</si>
  <si>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</si>
  <si>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</si>
  <si>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</si>
  <si>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</si>
  <si>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</si>
  <si>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</si>
  <si>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</si>
  <si>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</si>
  <si>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</si>
  <si>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</si>
  <si>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</si>
  <si>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</si>
  <si>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</si>
  <si>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</si>
  <si>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</si>
  <si>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</si>
  <si>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</si>
  <si>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</si>
  <si>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</si>
  <si>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</si>
  <si>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</si>
  <si>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</si>
  <si>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</si>
  <si>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</si>
  <si>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</si>
  <si>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</si>
  <si>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</si>
  <si>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</si>
  <si>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</si>
  <si>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</si>
  <si>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</si>
  <si>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</si>
  <si>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</si>
  <si>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</si>
  <si>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</si>
  <si>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</si>
  <si>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</si>
  <si>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</si>
  <si>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</si>
  <si>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</si>
  <si>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</si>
  <si>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</si>
  <si>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</si>
  <si>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</si>
  <si>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</si>
  <si>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</si>
  <si>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</si>
  <si>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</si>
  <si>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</si>
  <si>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</si>
  <si>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</si>
  <si>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</si>
  <si>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</si>
  <si>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</si>
  <si>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</si>
  <si>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</si>
  <si>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</si>
  <si>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</si>
  <si>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</si>
  <si>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</si>
  <si>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</si>
  <si>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</si>
  <si>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</si>
  <si>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</si>
  <si>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</si>
  <si>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</si>
  <si>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</si>
  <si>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</si>
  <si>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</si>
  <si>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</si>
  <si>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</si>
  <si>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</si>
  <si>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</si>
  <si>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</si>
  <si>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</si>
  <si>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</si>
  <si>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</si>
  <si>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</si>
  <si>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</si>
  <si>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</si>
  <si>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</si>
  <si>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</si>
  <si>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</si>
  <si>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</si>
  <si>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</si>
  <si>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</si>
  <si>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</si>
  <si>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</si>
  <si>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</si>
  <si>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</si>
  <si>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</si>
  <si>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</si>
  <si>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</si>
  <si>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</si>
  <si>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</si>
  <si>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</si>
  <si>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</si>
  <si>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</si>
  <si>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</si>
  <si>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</si>
  <si>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</si>
  <si>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</si>
  <si>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</si>
  <si>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</si>
  <si>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</si>
  <si>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</si>
  <si>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</si>
  <si>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</si>
  <si>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</si>
  <si>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</si>
  <si>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</si>
  <si>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</si>
  <si>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</si>
  <si>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</si>
  <si>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</si>
  <si>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</si>
  <si>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</si>
  <si>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</si>
  <si>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</si>
  <si>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</si>
  <si>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</si>
  <si>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</si>
  <si>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</si>
  <si>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</si>
  <si>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</si>
  <si>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</si>
  <si>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</si>
  <si>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</si>
  <si>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</si>
  <si>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</si>
  <si>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</si>
  <si>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</si>
  <si>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</si>
  <si>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</si>
  <si>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</si>
  <si>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</si>
  <si>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</si>
  <si>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</si>
  <si>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</si>
  <si>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</si>
  <si>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</si>
  <si>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</si>
  <si>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</si>
  <si>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</si>
  <si>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</si>
  <si>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</si>
  <si>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</si>
  <si>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</si>
  <si>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</si>
  <si>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</si>
  <si>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</si>
  <si>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</si>
  <si>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</si>
  <si>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</si>
  <si>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</si>
  <si>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</si>
  <si>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</si>
  <si>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</si>
  <si>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</si>
  <si>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</si>
  <si>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</si>
  <si>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</si>
  <si>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</si>
  <si>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</si>
  <si>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</si>
  <si>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</si>
  <si>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</si>
  <si>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</si>
  <si>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</si>
  <si>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</si>
  <si>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</si>
  <si>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</si>
  <si>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</si>
  <si>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</si>
  <si>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</si>
  <si>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</si>
  <si>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</si>
  <si>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</si>
  <si>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</si>
  <si>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</si>
  <si>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</si>
  <si>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</si>
  <si>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</si>
  <si>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</si>
  <si>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</si>
  <si>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</si>
  <si>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</si>
  <si>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</si>
  <si>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</si>
  <si>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</si>
  <si>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</si>
  <si>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</si>
  <si>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</si>
  <si>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</si>
  <si>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</si>
  <si>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</si>
  <si>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</si>
  <si>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</si>
  <si>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</si>
  <si>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</si>
  <si>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</si>
  <si>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</si>
  <si>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</si>
  <si>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</si>
  <si>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</si>
  <si>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</si>
  <si>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</si>
  <si>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</si>
  <si>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</si>
  <si>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</si>
  <si>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</si>
  <si>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</si>
  <si>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</si>
  <si>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</si>
  <si>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</si>
  <si>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</si>
  <si>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</si>
  <si>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</si>
  <si>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</si>
  <si>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</si>
  <si>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</si>
  <si>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</si>
  <si>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</si>
  <si>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</si>
  <si>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</si>
  <si>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</si>
  <si>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</si>
  <si>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</si>
  <si>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</si>
  <si>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</si>
  <si>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</si>
  <si>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</si>
  <si>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</si>
  <si>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</si>
  <si>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</si>
  <si>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</si>
  <si>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</si>
  <si>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</si>
  <si>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</si>
  <si>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</si>
  <si>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</si>
  <si>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</si>
  <si>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</si>
  <si>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</si>
  <si>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</si>
  <si>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</si>
  <si>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</si>
  <si>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</si>
  <si>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</si>
  <si>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</si>
  <si>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</si>
  <si>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</si>
  <si>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</si>
  <si>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</si>
  <si>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</si>
  <si>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</si>
  <si>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</si>
  <si>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</si>
  <si>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</si>
  <si>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</si>
  <si>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</si>
  <si>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</si>
  <si>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</si>
  <si>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</si>
  <si>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</si>
  <si>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</si>
  <si>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</si>
  <si>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</si>
  <si>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</si>
  <si>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</si>
  <si>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</si>
  <si>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</si>
  <si>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</si>
  <si>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</si>
  <si>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</si>
  <si>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</si>
  <si>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</si>
  <si>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</si>
  <si>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</si>
  <si>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</si>
  <si>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</si>
  <si>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</si>
  <si>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</si>
  <si>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</si>
  <si>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</si>
  <si>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</si>
  <si>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</si>
  <si>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</si>
  <si>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</si>
  <si>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</si>
  <si>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</si>
  <si>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</si>
  <si>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</si>
  <si>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</si>
  <si>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</si>
  <si>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</si>
  <si>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</si>
  <si>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</si>
  <si>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</si>
  <si>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</si>
  <si>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</si>
  <si>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</si>
  <si>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</si>
  <si>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</si>
  <si>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</si>
  <si>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</si>
  <si>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</si>
  <si>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</si>
  <si>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</si>
  <si>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</si>
  <si>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</si>
  <si>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</si>
  <si>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</si>
  <si>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</si>
  <si>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</si>
  <si>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</si>
  <si>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</si>
  <si>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</si>
  <si>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</si>
  <si>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</si>
  <si>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</si>
  <si>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</si>
  <si>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</si>
  <si>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</si>
  <si>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</si>
  <si>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</si>
  <si>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</si>
  <si>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</si>
  <si>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</si>
  <si>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</si>
  <si>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</si>
  <si>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</si>
  <si>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</si>
  <si>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</si>
  <si>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</si>
  <si>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</si>
  <si>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</si>
  <si>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</si>
  <si>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</si>
  <si>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</si>
  <si>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</si>
  <si>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</si>
  <si>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</si>
  <si>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</si>
  <si>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</si>
  <si>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</si>
  <si>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</si>
  <si>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</si>
  <si>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</si>
  <si>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</si>
  <si>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</si>
  <si>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</si>
  <si>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</si>
  <si>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</si>
  <si>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</si>
  <si>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</si>
  <si>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</si>
  <si>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</si>
  <si>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</si>
  <si>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</si>
  <si>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</si>
  <si>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</si>
  <si>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</si>
  <si>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</si>
  <si>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</si>
  <si>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</si>
  <si>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</si>
  <si>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</si>
  <si>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</si>
  <si>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</si>
  <si>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</si>
  <si>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</si>
  <si>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</si>
  <si>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</si>
  <si>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</si>
  <si>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</si>
  <si>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</si>
  <si>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</si>
  <si>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</si>
  <si>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</si>
  <si>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</si>
  <si>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</si>
  <si>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</si>
  <si>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</si>
  <si>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</si>
  <si>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</si>
  <si>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</si>
  <si>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</si>
  <si>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</si>
  <si>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</si>
  <si>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</si>
  <si>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</si>
  <si>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</si>
  <si>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</si>
  <si>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</si>
  <si>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</si>
  <si>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</si>
  <si>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</si>
  <si>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</si>
  <si>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</si>
  <si>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</si>
  <si>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</si>
  <si>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</si>
  <si>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</si>
  <si>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</si>
  <si>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</si>
  <si>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</si>
  <si>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</si>
  <si>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</si>
  <si>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</si>
  <si>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</si>
  <si>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</si>
  <si>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</si>
  <si>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</si>
  <si>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</si>
  <si>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</si>
  <si>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</si>
  <si>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</si>
  <si>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</si>
  <si>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</si>
  <si>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</si>
  <si>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</si>
  <si>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</si>
  <si>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</si>
  <si>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</si>
  <si>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</si>
  <si>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</si>
  <si>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</si>
  <si>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</si>
  <si>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</si>
  <si>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</si>
  <si>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</si>
  <si>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</si>
  <si>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</si>
  <si>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</si>
  <si>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</si>
  <si>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</si>
  <si>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</si>
  <si>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</si>
  <si>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</si>
  <si>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</si>
  <si>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</si>
  <si>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</si>
  <si>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</si>
  <si>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</si>
  <si>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</si>
  <si>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</si>
  <si>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</si>
  <si>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</si>
  <si>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</si>
  <si>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</si>
  <si>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</si>
  <si>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</si>
  <si>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</si>
  <si>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</si>
  <si>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</si>
  <si>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</si>
  <si>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</si>
  <si>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</si>
  <si>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</si>
  <si>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</si>
  <si>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</si>
  <si>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</si>
  <si>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</si>
  <si>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</si>
  <si>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</si>
  <si>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</si>
  <si>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</si>
  <si>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</si>
  <si>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</si>
  <si>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</si>
  <si>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</si>
  <si>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</si>
  <si>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</si>
  <si>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</si>
  <si>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</si>
  <si>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</si>
  <si>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</si>
  <si>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</si>
  <si>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</si>
  <si>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</si>
  <si>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</si>
  <si>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</si>
  <si>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</si>
  <si>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</si>
  <si>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</si>
  <si>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</si>
  <si>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</si>
  <si>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</si>
  <si>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</si>
  <si>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</si>
  <si>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</si>
  <si>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</si>
  <si>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</si>
  <si>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</si>
  <si>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</si>
  <si>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</si>
  <si>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</si>
  <si>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</si>
  <si>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</si>
  <si>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</si>
  <si>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</si>
  <si>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</si>
  <si>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</si>
  <si>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</si>
  <si>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</si>
  <si>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</si>
  <si>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</si>
  <si>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</si>
  <si>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</si>
  <si>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</si>
  <si>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</si>
  <si>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</si>
  <si>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</si>
  <si>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</si>
  <si>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</si>
  <si>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</si>
  <si>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</si>
  <si>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</si>
  <si>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</si>
  <si>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</si>
  <si>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</si>
  <si>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</si>
  <si>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</si>
  <si>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</si>
  <si>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</si>
  <si>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</si>
  <si>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</si>
  <si>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</si>
  <si>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</si>
  <si>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</si>
  <si>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</si>
  <si>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</si>
  <si>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</si>
  <si>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</si>
  <si>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</si>
  <si>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</si>
  <si>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</si>
  <si>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</si>
  <si>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</si>
  <si>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</si>
  <si>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</si>
  <si>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</si>
  <si>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</si>
  <si>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</si>
  <si>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</si>
  <si>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</si>
  <si>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</si>
  <si>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</si>
  <si>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</si>
  <si>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</si>
  <si>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</si>
  <si>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</si>
  <si>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</si>
  <si>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</si>
  <si>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</si>
  <si>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</si>
  <si>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</si>
  <si>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</si>
  <si>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</si>
  <si>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</si>
  <si>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</si>
  <si>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</si>
  <si>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</si>
  <si>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</si>
  <si>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</si>
  <si>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</si>
  <si>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</si>
  <si>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</si>
  <si>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</si>
  <si>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</si>
  <si>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</si>
  <si>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</si>
  <si>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</si>
  <si>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</si>
  <si>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</si>
  <si>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</si>
  <si>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</si>
  <si>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</si>
  <si>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</si>
  <si>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</si>
  <si>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</si>
  <si>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</si>
  <si>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</si>
  <si>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</si>
  <si>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</si>
  <si>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</si>
  <si>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</si>
  <si>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</si>
  <si>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</si>
  <si>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</si>
  <si>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</si>
  <si>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</si>
  <si>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</si>
  <si>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</si>
  <si>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</si>
  <si>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</si>
  <si>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</si>
  <si>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</si>
  <si>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</si>
  <si>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</si>
  <si>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</si>
  <si>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</si>
  <si>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</si>
  <si>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</si>
  <si>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</si>
  <si>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</si>
  <si>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</si>
  <si>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</si>
  <si>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</si>
  <si>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</si>
  <si>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</si>
  <si>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</si>
  <si>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</si>
  <si>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</si>
  <si>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</si>
  <si>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</si>
  <si>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</si>
  <si>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</si>
  <si>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</si>
  <si>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</si>
  <si>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</si>
  <si>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</si>
  <si>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</si>
  <si>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</si>
  <si>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</si>
  <si>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</si>
  <si>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</si>
  <si>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</si>
  <si>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</si>
  <si>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</si>
  <si>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</si>
  <si>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</si>
  <si>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</si>
  <si>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</si>
  <si>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</si>
  <si>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</si>
  <si>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</si>
  <si>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</si>
  <si>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</si>
  <si>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</si>
  <si>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</si>
  <si>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</si>
  <si>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</si>
  <si>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</si>
  <si>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</si>
  <si>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</si>
  <si>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</si>
  <si>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</si>
  <si>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</si>
  <si>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</si>
  <si>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</si>
  <si>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</si>
  <si>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</si>
  <si>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</si>
  <si>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</si>
  <si>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</si>
  <si>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</si>
  <si>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</si>
  <si>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</si>
  <si>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</si>
  <si>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</si>
  <si>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</si>
  <si>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</si>
  <si>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</si>
  <si>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</si>
  <si>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</si>
  <si>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</si>
  <si>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</si>
  <si>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</si>
  <si>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</si>
  <si>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</si>
  <si>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</si>
  <si>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</si>
  <si>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</si>
  <si>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</si>
  <si>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</si>
  <si>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</si>
  <si>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</si>
  <si>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</si>
  <si>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</si>
  <si>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</si>
  <si>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</si>
  <si>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</si>
  <si>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</si>
  <si>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</si>
  <si>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</si>
  <si>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</si>
  <si>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</si>
  <si>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</si>
  <si>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</si>
  <si>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</si>
  <si>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</si>
  <si>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</si>
  <si>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</si>
  <si>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</si>
  <si>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</si>
  <si>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</si>
  <si>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</si>
  <si>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</si>
  <si>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</si>
  <si>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</si>
  <si>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</si>
  <si>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</si>
  <si>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</si>
  <si>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</si>
  <si>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</si>
  <si>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</si>
  <si>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</si>
  <si>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</si>
  <si>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</si>
  <si>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</si>
  <si>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</si>
  <si>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</si>
  <si>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</si>
  <si>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</si>
  <si>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</si>
  <si>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</si>
  <si>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</si>
  <si>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</si>
  <si>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</si>
  <si>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</si>
  <si>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</si>
  <si>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</si>
  <si>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</si>
  <si>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</si>
  <si>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</si>
  <si>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</si>
  <si>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</si>
  <si>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</si>
  <si>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</si>
  <si>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</si>
  <si>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</si>
  <si>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</si>
  <si>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</si>
  <si>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</si>
  <si>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</si>
  <si>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</si>
  <si>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</si>
  <si>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</si>
  <si>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</si>
  <si>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</si>
  <si>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</si>
  <si>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</si>
  <si>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</si>
  <si>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</si>
  <si>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</si>
  <si>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</si>
  <si>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</si>
  <si>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</si>
  <si>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</si>
  <si>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</si>
  <si>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</si>
  <si>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</si>
  <si>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</si>
  <si>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</si>
  <si>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</si>
  <si>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</si>
  <si>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</si>
  <si>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</si>
  <si>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</si>
  <si>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</si>
  <si>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</si>
  <si>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</si>
  <si>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</si>
  <si>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</si>
  <si>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</si>
  <si>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</si>
  <si>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</si>
  <si>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</si>
  <si>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</si>
  <si>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</si>
  <si>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</si>
  <si>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</si>
  <si>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</si>
  <si>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</si>
  <si>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</si>
  <si>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</si>
  <si>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</si>
  <si>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</si>
  <si>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</si>
  <si>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</si>
  <si>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</si>
  <si>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</si>
  <si>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</si>
  <si>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</si>
  <si>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</si>
  <si>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</si>
  <si>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</si>
  <si>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</si>
  <si>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</si>
  <si>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</si>
  <si>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</si>
  <si>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</si>
  <si>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</si>
  <si>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</si>
  <si>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</si>
  <si>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</si>
  <si>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</si>
  <si>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</si>
  <si>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</si>
  <si>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</si>
  <si>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</si>
  <si>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</si>
  <si>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</si>
  <si>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</si>
  <si>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</si>
  <si>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</si>
  <si>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</si>
  <si>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</si>
  <si>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</si>
  <si>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</si>
  <si>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</si>
  <si>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</si>
  <si>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</si>
  <si>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</si>
  <si>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</si>
  <si>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</si>
  <si>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</si>
  <si>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</si>
  <si>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</si>
  <si>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</si>
  <si>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</si>
  <si>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</si>
  <si>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</si>
  <si>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</si>
  <si>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</si>
  <si>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</si>
  <si>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</si>
  <si>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</si>
  <si>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</si>
  <si>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</si>
  <si>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</si>
  <si>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</si>
  <si>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</si>
  <si>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</si>
  <si>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</si>
  <si>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</si>
  <si>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</si>
  <si>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</si>
  <si>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</si>
  <si>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</si>
  <si>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</si>
  <si>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</si>
  <si>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</si>
  <si>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</si>
  <si>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</si>
  <si>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</si>
  <si>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</si>
  <si>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</si>
  <si>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</si>
  <si>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</si>
  <si>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</si>
  <si>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</si>
  <si>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</si>
  <si>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</si>
  <si>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</si>
  <si>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</si>
  <si>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</si>
  <si>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</si>
  <si>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</si>
  <si>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</si>
  <si>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</si>
  <si>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</si>
  <si>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</si>
  <si>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</si>
  <si>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</si>
  <si>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</si>
  <si>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</si>
  <si>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</si>
  <si>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</si>
  <si>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</si>
  <si>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</si>
  <si>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</si>
  <si>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</si>
  <si>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</si>
  <si>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</si>
  <si>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</si>
  <si>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</si>
  <si>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</si>
  <si>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</si>
  <si>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</si>
  <si>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</si>
  <si>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</si>
  <si>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</si>
  <si>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</si>
  <si>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</si>
  <si>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</si>
  <si>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</si>
  <si>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</si>
  <si>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</si>
  <si>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</si>
  <si>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</si>
  <si>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</si>
  <si>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</si>
  <si>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</si>
  <si>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</si>
  <si>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</si>
  <si>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</si>
  <si>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</si>
  <si>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</si>
  <si>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</si>
  <si>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</si>
  <si>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</si>
  <si>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</si>
  <si>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</si>
  <si>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</si>
  <si>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</si>
  <si>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</si>
  <si>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</si>
  <si>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</si>
  <si>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</si>
  <si>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</si>
  <si>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</si>
  <si>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</si>
  <si>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</si>
  <si>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</si>
  <si>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</si>
  <si>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</si>
  <si>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</si>
  <si>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</si>
  <si>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</si>
  <si>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</si>
  <si>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</si>
  <si>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</si>
  <si>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</si>
  <si>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</si>
  <si>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</si>
  <si>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</si>
  <si>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</si>
  <si>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</si>
  <si>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</si>
  <si>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</si>
  <si>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</si>
  <si>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</si>
  <si>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</si>
  <si>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</si>
  <si>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</si>
  <si>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</si>
  <si>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</si>
  <si>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</si>
  <si>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</si>
  <si>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</si>
  <si>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</si>
  <si>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</si>
  <si>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</si>
  <si>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</si>
  <si>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</si>
  <si>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</si>
  <si>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</si>
  <si>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</si>
  <si>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</si>
  <si>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</si>
  <si>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</si>
  <si>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</si>
  <si>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</si>
  <si>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</si>
  <si>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</si>
  <si>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</si>
  <si>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</si>
  <si>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</si>
  <si>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</si>
  <si>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</si>
  <si>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</si>
  <si>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</si>
  <si>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</si>
  <si>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</si>
  <si>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</si>
  <si>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</si>
  <si>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</si>
  <si>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</si>
  <si>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</si>
  <si>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</si>
  <si>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</si>
  <si>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</si>
  <si>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</si>
  <si>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</si>
  <si>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</si>
  <si>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</si>
  <si>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</si>
  <si>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</si>
  <si>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</si>
  <si>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</si>
  <si>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</si>
  <si>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</si>
  <si>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</si>
  <si>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</si>
  <si>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</si>
  <si>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</si>
  <si>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</si>
  <si>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</si>
  <si>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</si>
  <si>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</si>
  <si>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</si>
  <si>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</si>
  <si>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</si>
  <si>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</si>
  <si>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</si>
  <si>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</si>
  <si>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</si>
  <si>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</si>
  <si>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</si>
  <si>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</si>
  <si>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</si>
  <si>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</si>
  <si>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</si>
  <si>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</si>
  <si>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</si>
  <si>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</si>
  <si>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</si>
  <si>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</si>
  <si>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</si>
  <si>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</si>
  <si>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</si>
  <si>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</si>
  <si>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</si>
  <si>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</si>
  <si>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</si>
  <si>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</si>
  <si>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</si>
  <si>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</si>
  <si>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</si>
  <si>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</si>
  <si>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</si>
  <si>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</si>
  <si>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</si>
  <si>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</si>
  <si>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</si>
  <si>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</si>
  <si>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</si>
  <si>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</si>
  <si>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</si>
  <si>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</si>
  <si>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</si>
  <si>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</si>
  <si>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</si>
  <si>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</si>
  <si>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</si>
  <si>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</si>
  <si>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</si>
  <si>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</si>
  <si>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</si>
  <si>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</si>
  <si>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</si>
  <si>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</si>
  <si>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</si>
  <si>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</si>
  <si>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</si>
  <si>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</si>
  <si>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</si>
  <si>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</si>
  <si>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</si>
  <si>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</si>
  <si>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</si>
  <si>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</si>
  <si>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</si>
  <si>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</si>
  <si>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</si>
  <si>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</si>
  <si>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</si>
  <si>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</si>
  <si>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</si>
  <si>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</si>
  <si>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</si>
  <si>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</si>
  <si>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</si>
  <si>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</si>
  <si>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</si>
  <si>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</si>
  <si>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</si>
  <si>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</si>
  <si>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</si>
  <si>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</si>
  <si>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</si>
  <si>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</si>
  <si>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</si>
  <si>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</si>
  <si>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</si>
  <si>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</si>
  <si>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</si>
  <si>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</si>
  <si>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</si>
  <si>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</si>
  <si>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</si>
  <si>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</si>
  <si>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</si>
  <si>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</si>
  <si>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</si>
  <si>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</si>
  <si>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</si>
  <si>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</si>
  <si>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</si>
  <si>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</si>
  <si>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</si>
  <si>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</si>
  <si>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</si>
  <si>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</si>
  <si>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</si>
  <si>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</si>
  <si>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</si>
  <si>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</si>
  <si>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</si>
  <si>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</si>
  <si>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</si>
  <si>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</si>
  <si>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</si>
  <si>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</si>
  <si>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</si>
  <si>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</si>
  <si>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</si>
  <si>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</si>
  <si>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</si>
  <si>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</si>
  <si>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</si>
  <si>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</si>
  <si>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</si>
  <si>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</si>
  <si>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</si>
  <si>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</si>
  <si>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</si>
  <si>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</si>
  <si>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</si>
  <si>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</si>
  <si>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</si>
  <si>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</si>
  <si>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</si>
  <si>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</si>
  <si>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</si>
  <si>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</si>
  <si>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</si>
  <si>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</si>
  <si>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</si>
  <si>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</si>
  <si>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</si>
  <si>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</si>
  <si>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</si>
  <si>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</si>
  <si>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</si>
  <si>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</si>
  <si>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</si>
  <si>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</si>
  <si>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</si>
  <si>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</si>
  <si>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</si>
  <si>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</si>
  <si>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</si>
  <si>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</si>
  <si>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</si>
  <si>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</si>
  <si>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</si>
  <si>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</si>
  <si>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</si>
  <si>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</si>
  <si>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</si>
  <si>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</si>
  <si>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</si>
  <si>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</si>
  <si>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</si>
  <si>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</si>
  <si>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</si>
  <si>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</si>
  <si>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</si>
  <si>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</si>
  <si>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</si>
  <si>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</si>
  <si>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</si>
  <si>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</si>
  <si>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</si>
  <si>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</si>
  <si>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</si>
  <si>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</si>
  <si>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</si>
  <si>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</si>
  <si>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</si>
  <si>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</si>
  <si>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</si>
  <si>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</si>
  <si>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</si>
  <si>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</si>
  <si>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</si>
  <si>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</si>
  <si>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</si>
  <si>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</si>
  <si>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</si>
  <si>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</si>
  <si>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</si>
  <si>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</si>
  <si>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</si>
  <si>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</si>
  <si>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</si>
  <si>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</si>
  <si>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</si>
  <si>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</si>
  <si>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</si>
  <si>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</si>
  <si>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</si>
  <si>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</si>
  <si>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</si>
  <si>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</si>
  <si>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</si>
  <si>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</si>
  <si>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</si>
  <si>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</si>
  <si>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</si>
  <si>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</si>
  <si>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</si>
  <si>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</si>
  <si>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</si>
  <si>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</si>
  <si>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</si>
  <si>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</si>
  <si>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</si>
  <si>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</si>
  <si>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</si>
  <si>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</si>
  <si>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</si>
  <si>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</si>
  <si>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</si>
  <si>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</si>
  <si>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</si>
  <si>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</si>
  <si>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</si>
  <si>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</si>
  <si>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</si>
  <si>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</si>
  <si>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</si>
  <si>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</si>
  <si>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</si>
  <si>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</si>
  <si>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</si>
  <si>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</si>
  <si>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</si>
  <si>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</si>
  <si>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</si>
  <si>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</si>
  <si>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</si>
  <si>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</si>
  <si>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</si>
  <si>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</si>
  <si>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</si>
  <si>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</si>
  <si>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</si>
  <si>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</si>
  <si>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</si>
  <si>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</si>
  <si>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</si>
  <si>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</si>
  <si>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</si>
  <si>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</si>
  <si>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</si>
  <si>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</si>
  <si>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</si>
  <si>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</si>
  <si>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</si>
  <si>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</si>
  <si>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</si>
  <si>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</si>
  <si>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</si>
  <si>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</si>
  <si>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</si>
  <si>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</si>
  <si>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</si>
  <si>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</si>
  <si>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</si>
  <si>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</si>
  <si>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</si>
  <si>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</si>
  <si>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</si>
  <si>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</si>
  <si>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</si>
  <si>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</si>
  <si>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</si>
  <si>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</si>
  <si>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</si>
  <si>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</si>
  <si>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</si>
  <si>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</si>
  <si>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</si>
  <si>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</si>
  <si>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</si>
  <si>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</si>
  <si>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</si>
  <si>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</si>
  <si>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</si>
  <si>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</si>
  <si>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</si>
  <si>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</si>
  <si>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</si>
  <si>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</si>
  <si>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</si>
  <si>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</si>
  <si>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</si>
  <si>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</si>
  <si>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</si>
  <si>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</si>
  <si>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</si>
  <si>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</si>
  <si>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</si>
  <si>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</si>
  <si>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</si>
  <si>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</si>
  <si>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</si>
  <si>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</si>
  <si>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</si>
  <si>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</si>
  <si>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</si>
  <si>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</si>
  <si>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</si>
  <si>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</si>
  <si>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</si>
  <si>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</si>
  <si>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</si>
  <si>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</si>
  <si>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</si>
  <si>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</si>
  <si>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</si>
  <si>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</si>
  <si>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</si>
  <si>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</si>
  <si>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</si>
  <si>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</si>
  <si>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</si>
  <si>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</si>
  <si>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</si>
  <si>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</si>
  <si>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</si>
  <si>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</si>
  <si>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</si>
  <si>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</si>
  <si>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</si>
  <si>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</si>
  <si>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</si>
  <si>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</si>
  <si>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</si>
  <si>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</si>
  <si>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</si>
  <si>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</si>
  <si>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</si>
  <si>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</si>
  <si>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</si>
  <si>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</si>
  <si>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</si>
  <si>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</si>
  <si>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</si>
  <si>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</si>
  <si>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</si>
  <si>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</si>
  <si>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</si>
  <si>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</si>
  <si>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</si>
  <si>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</si>
  <si>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</si>
  <si>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</si>
  <si>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</si>
  <si>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</si>
  <si>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</si>
  <si>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</si>
  <si>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</si>
  <si>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</si>
  <si>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</si>
  <si>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</si>
  <si>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</si>
  <si>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</si>
  <si>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</si>
  <si>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</si>
  <si>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</si>
  <si>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</si>
  <si>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</si>
  <si>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</si>
  <si>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</si>
  <si>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</si>
  <si>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</si>
  <si>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</si>
  <si>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</si>
  <si>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</si>
  <si>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</si>
  <si>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</si>
  <si>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</si>
  <si>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</si>
  <si>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</si>
  <si>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</si>
  <si>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</si>
  <si>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</si>
  <si>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</si>
  <si>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</si>
  <si>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</si>
  <si>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</si>
  <si>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</si>
  <si>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</si>
  <si>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</si>
  <si>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</si>
  <si>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</si>
  <si>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</si>
  <si>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</si>
  <si>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</si>
  <si>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</si>
  <si>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</si>
  <si>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</si>
  <si>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</si>
  <si>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</si>
  <si>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</si>
  <si>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</si>
  <si>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</si>
  <si>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</si>
  <si>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</si>
  <si>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</si>
  <si>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</si>
  <si>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</si>
  <si>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</si>
  <si>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</si>
  <si>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</si>
  <si>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</si>
  <si>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</si>
  <si>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</si>
  <si>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</si>
  <si>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</si>
  <si>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</si>
  <si>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</si>
  <si>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</si>
  <si>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</si>
  <si>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</si>
  <si>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</si>
  <si>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</si>
  <si>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</si>
  <si>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</si>
  <si>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</si>
  <si>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</si>
  <si>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</si>
  <si>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</si>
  <si>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</si>
  <si>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</si>
  <si>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</si>
  <si>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</si>
  <si>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</si>
  <si>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</si>
  <si>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</si>
  <si>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</si>
  <si>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</si>
  <si>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</si>
  <si>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</si>
  <si>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</si>
  <si>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</si>
  <si>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</si>
  <si>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</si>
  <si>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</si>
  <si>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</si>
  <si>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</si>
  <si>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</si>
  <si>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</si>
  <si>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</si>
  <si>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</si>
  <si>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</si>
  <si>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</si>
  <si>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</si>
  <si>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</si>
  <si>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</si>
  <si>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</si>
  <si>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</si>
  <si>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</si>
  <si>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</si>
  <si>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</si>
  <si>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</si>
  <si>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</si>
  <si>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</si>
  <si>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</si>
  <si>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</si>
  <si>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</si>
  <si>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</si>
  <si>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</si>
  <si>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</si>
  <si>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</si>
  <si>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</si>
  <si>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</si>
  <si>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</si>
  <si>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</si>
  <si>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</si>
  <si>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</si>
  <si>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</si>
  <si>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</si>
  <si>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</si>
  <si>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</si>
  <si>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</si>
  <si>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</si>
  <si>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</si>
  <si>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</si>
  <si>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</si>
  <si>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</si>
  <si>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</si>
  <si>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</si>
  <si>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</si>
  <si>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</si>
  <si>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</si>
  <si>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</si>
  <si>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</si>
  <si>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</si>
  <si>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</si>
  <si>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</si>
  <si>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</si>
  <si>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</si>
  <si>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</si>
  <si>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</si>
  <si>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</si>
  <si>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</si>
  <si>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</si>
  <si>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</si>
  <si>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</si>
  <si>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</si>
  <si>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</si>
  <si>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</si>
  <si>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</si>
  <si>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</si>
  <si>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</si>
  <si>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</si>
  <si>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</si>
  <si>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</si>
  <si>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</si>
  <si>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</si>
  <si>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</si>
  <si>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</si>
  <si>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</si>
  <si>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</si>
  <si>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</si>
  <si>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</si>
  <si>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</si>
  <si>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</si>
  <si>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</si>
  <si>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</si>
  <si>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</si>
  <si>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</si>
  <si>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</si>
  <si>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</si>
  <si>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</si>
  <si>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</si>
  <si>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</si>
  <si>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</si>
  <si>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</si>
  <si>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</si>
  <si>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</si>
  <si>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</si>
  <si>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</si>
  <si>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</si>
  <si>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</si>
  <si>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</si>
  <si>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</si>
  <si>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</si>
  <si>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</si>
  <si>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</si>
  <si>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</si>
  <si>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</si>
  <si>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</si>
  <si>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</si>
  <si>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</si>
  <si>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</si>
  <si>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</si>
  <si>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</si>
  <si>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</si>
  <si>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</si>
  <si>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</si>
  <si>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</si>
  <si>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</si>
  <si>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</si>
  <si>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</si>
  <si>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</si>
  <si>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</si>
  <si>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</si>
  <si>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</si>
  <si>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</si>
  <si>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</si>
  <si>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</si>
  <si>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</si>
  <si>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</si>
  <si>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</si>
  <si>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</si>
  <si>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</si>
  <si>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</si>
  <si>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</si>
  <si>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</si>
  <si>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</si>
  <si>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</si>
  <si>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</si>
  <si>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</si>
  <si>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</si>
  <si>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</si>
  <si>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</si>
  <si>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</si>
  <si>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</si>
  <si>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</si>
  <si>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</si>
  <si>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</si>
  <si>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</si>
  <si>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</si>
  <si>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</si>
  <si>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</si>
  <si>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</si>
  <si>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</si>
  <si>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</si>
  <si>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</si>
  <si>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</si>
  <si>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</si>
  <si>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</si>
  <si>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</si>
  <si>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</si>
  <si>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</si>
  <si>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</si>
  <si>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</si>
  <si>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</si>
  <si>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</si>
  <si>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</si>
  <si>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</si>
  <si>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</si>
  <si>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</si>
  <si>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</si>
  <si>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</si>
  <si>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</si>
  <si>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</si>
  <si>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</si>
  <si>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</si>
  <si>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</si>
  <si>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</si>
  <si>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</si>
  <si>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</si>
  <si>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</si>
  <si>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</si>
  <si>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</si>
  <si>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</si>
  <si>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</si>
  <si>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</si>
  <si>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</si>
  <si>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</si>
  <si>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</si>
  <si>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</si>
  <si>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</si>
  <si>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</si>
  <si>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</si>
  <si>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</si>
  <si>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</si>
  <si>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</si>
  <si>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</si>
  <si>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</si>
  <si>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</si>
  <si>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</si>
  <si>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</si>
  <si>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</si>
  <si>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</si>
  <si>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</si>
  <si>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</si>
  <si>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</si>
  <si>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</si>
  <si>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</si>
  <si>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</si>
  <si>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</si>
  <si>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</si>
  <si>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</si>
  <si>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</si>
  <si>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</si>
  <si>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</si>
  <si>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</si>
  <si>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</si>
  <si>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</si>
  <si>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</si>
  <si>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</si>
  <si>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</si>
  <si>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</si>
  <si>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</si>
  <si>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</si>
  <si>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</si>
  <si>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</si>
  <si>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</si>
  <si>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</si>
  <si>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</si>
  <si>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</si>
  <si>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</si>
  <si>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</si>
  <si>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</si>
  <si>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</si>
  <si>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</si>
  <si>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</si>
  <si>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</si>
  <si>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</si>
  <si>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</si>
  <si>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</si>
  <si>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</si>
  <si>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</si>
  <si>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</si>
  <si>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</si>
  <si>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</si>
  <si>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</si>
  <si>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</si>
  <si>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</si>
  <si>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</si>
  <si>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</si>
  <si>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</si>
  <si>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</si>
  <si>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</si>
  <si>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</si>
  <si>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</si>
  <si>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</si>
  <si>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</si>
  <si>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</si>
  <si>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</si>
  <si>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</si>
  <si>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</si>
  <si>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</si>
  <si>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</si>
  <si>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</si>
  <si>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</si>
  <si>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</si>
  <si>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</si>
  <si>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</si>
  <si>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</si>
  <si>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</si>
  <si>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</si>
  <si>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</si>
  <si>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</si>
  <si>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</si>
  <si>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</si>
  <si>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</si>
  <si>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</si>
  <si>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</si>
  <si>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</si>
  <si>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</si>
  <si>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</si>
  <si>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</si>
  <si>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</si>
  <si>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</si>
  <si>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</si>
  <si>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</si>
  <si>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</si>
  <si>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</si>
  <si>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</si>
  <si>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</si>
  <si>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</si>
  <si>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</si>
  <si>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</si>
  <si>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</si>
  <si>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</si>
  <si>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</si>
  <si>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</si>
  <si>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</si>
  <si>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</si>
  <si>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</si>
  <si>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</si>
  <si>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</si>
  <si>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</si>
  <si>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</si>
  <si>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</si>
  <si>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</si>
  <si>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</si>
  <si>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</si>
  <si>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</si>
  <si>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</si>
  <si>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</si>
  <si>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</si>
  <si>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</si>
  <si>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</si>
  <si>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</si>
  <si>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</si>
  <si>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</si>
  <si>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</si>
  <si>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</si>
  <si>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</si>
  <si>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</si>
  <si>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</si>
  <si>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</si>
  <si>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</si>
  <si>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</si>
  <si>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</si>
  <si>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</si>
  <si>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</si>
  <si>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</si>
  <si>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</si>
  <si>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</si>
  <si>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</si>
  <si>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</si>
  <si>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</si>
  <si>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</si>
  <si>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</si>
  <si>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</si>
  <si>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</si>
  <si>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</si>
  <si>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</si>
  <si>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</si>
  <si>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</si>
  <si>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</si>
  <si>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</si>
  <si>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</si>
  <si>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</si>
  <si>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</si>
  <si>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</si>
  <si>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</si>
  <si>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</si>
  <si>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</si>
  <si>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</si>
  <si>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</si>
  <si>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</si>
  <si>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</si>
  <si>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</si>
  <si>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</si>
  <si>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</si>
  <si>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</si>
  <si>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</si>
  <si>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</si>
  <si>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</si>
  <si>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</si>
  <si>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</si>
  <si>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</si>
  <si>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</si>
  <si>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</si>
  <si>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</si>
  <si>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</si>
  <si>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</si>
  <si>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</si>
  <si>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</si>
  <si>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</si>
  <si>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</si>
  <si>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</si>
  <si>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</si>
  <si>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</si>
  <si>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</si>
  <si>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</si>
  <si>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</si>
  <si>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</si>
  <si>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</si>
  <si>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</si>
  <si>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</si>
  <si>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</si>
  <si>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</si>
  <si>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</si>
  <si>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</si>
  <si>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</si>
  <si>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</si>
  <si>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</si>
  <si>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</si>
  <si>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</si>
  <si>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</si>
  <si>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</si>
  <si>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</si>
  <si>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</si>
  <si>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</si>
  <si>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</si>
  <si>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</si>
  <si>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</si>
  <si>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</si>
  <si>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</si>
  <si>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</si>
  <si>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</si>
  <si>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</si>
  <si>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</si>
  <si>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</si>
  <si>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</si>
  <si>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</si>
  <si>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</si>
  <si>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</si>
  <si>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</si>
  <si>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</si>
  <si>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</si>
  <si>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</si>
  <si>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</si>
  <si>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</si>
  <si>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</si>
  <si>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</si>
  <si>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</si>
  <si>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</si>
  <si>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</si>
  <si>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</si>
  <si>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</si>
  <si>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</si>
  <si>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</si>
  <si>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</si>
  <si>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</si>
  <si>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</si>
  <si>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</si>
  <si>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</si>
  <si>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</si>
  <si>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</si>
  <si>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</si>
  <si>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</si>
  <si>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</si>
  <si>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</si>
  <si>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</si>
  <si>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</si>
  <si>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</si>
  <si>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</si>
  <si>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</si>
  <si>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</si>
  <si>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</si>
  <si>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</si>
  <si>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</si>
  <si>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</si>
  <si>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</si>
  <si>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</si>
  <si>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</si>
  <si>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</si>
  <si>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</si>
  <si>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</si>
  <si>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</si>
  <si>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</si>
  <si>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</si>
  <si>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</si>
  <si>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</si>
  <si>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</si>
  <si>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</si>
  <si>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</si>
  <si>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</si>
  <si>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</si>
  <si>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</si>
  <si>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</si>
  <si>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</si>
  <si>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</si>
  <si>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</si>
  <si>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</si>
  <si>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</si>
  <si>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</si>
  <si>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</si>
  <si>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</si>
  <si>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</si>
  <si>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</si>
  <si>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</si>
  <si>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</si>
  <si>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</si>
  <si>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</si>
  <si>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</si>
  <si>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</si>
  <si>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</si>
  <si>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</si>
  <si>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</si>
  <si>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</si>
  <si>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</si>
  <si>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</si>
  <si>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</si>
  <si>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</si>
  <si>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</si>
  <si>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</si>
  <si>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</si>
  <si>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</si>
  <si>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</si>
  <si>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</si>
  <si>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</si>
  <si>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</si>
  <si>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</si>
  <si>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</si>
  <si>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</si>
  <si>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</si>
  <si>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</si>
  <si>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</si>
  <si>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</si>
  <si>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</si>
  <si>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</si>
  <si>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</si>
  <si>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</si>
  <si>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</si>
  <si>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</si>
  <si>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</si>
  <si>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</si>
  <si>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</si>
  <si>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</si>
  <si>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</si>
  <si>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</si>
  <si>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</si>
  <si>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</si>
  <si>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</si>
  <si>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</si>
  <si>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</si>
  <si>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</si>
  <si>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</si>
  <si>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</si>
  <si>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</si>
  <si>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</si>
  <si>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</si>
  <si>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</si>
  <si>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</si>
  <si>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</si>
  <si>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</si>
  <si>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</si>
  <si>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</si>
  <si>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</si>
  <si>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</si>
  <si>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</si>
  <si>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</si>
  <si>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</si>
  <si>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</si>
  <si>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</si>
  <si>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</si>
  <si>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</si>
  <si>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</si>
  <si>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</si>
  <si>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</si>
  <si>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</si>
  <si>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</si>
  <si>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</si>
  <si>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</si>
  <si>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</si>
  <si>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</si>
  <si>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</si>
  <si>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</si>
  <si>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</si>
  <si>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</si>
  <si>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</si>
  <si>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</si>
  <si>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</si>
  <si>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</si>
  <si>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</si>
  <si>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</si>
  <si>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</si>
  <si>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</si>
  <si>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</si>
  <si>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</si>
  <si>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</si>
  <si>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</si>
  <si>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</si>
  <si>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</si>
  <si>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</si>
  <si>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</si>
  <si>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</si>
  <si>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</si>
  <si>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</si>
  <si>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</si>
  <si>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</si>
  <si>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</si>
  <si>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</si>
  <si>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</si>
  <si>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</si>
  <si>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</si>
  <si>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</si>
  <si>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</si>
  <si>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</si>
  <si>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</si>
  <si>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</si>
  <si>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</si>
  <si>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</si>
  <si>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</si>
  <si>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</si>
  <si>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</si>
  <si>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</si>
  <si>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</si>
  <si>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</si>
  <si>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</si>
  <si>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</si>
  <si>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</si>
  <si>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</si>
  <si>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</si>
  <si>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</si>
  <si>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</si>
  <si>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</si>
  <si>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</si>
  <si>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</si>
  <si>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</si>
  <si>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</si>
  <si>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</si>
  <si>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</si>
  <si>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</si>
  <si>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</si>
  <si>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</si>
  <si>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</si>
  <si>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</si>
  <si>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</si>
  <si>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</si>
  <si>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</si>
  <si>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</si>
  <si>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</si>
  <si>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</si>
  <si>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</si>
  <si>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</si>
  <si>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</si>
  <si>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</si>
  <si>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</si>
  <si>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</si>
  <si>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</si>
  <si>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</si>
  <si>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</si>
  <si>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</si>
  <si>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</si>
  <si>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</si>
  <si>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</si>
  <si>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</si>
  <si>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</si>
  <si>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</si>
  <si>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</si>
  <si>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</si>
  <si>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</si>
  <si>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</si>
  <si>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</si>
  <si>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</si>
  <si>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</si>
  <si>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</si>
  <si>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</si>
  <si>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</si>
  <si>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</si>
  <si>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</si>
  <si>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</si>
  <si>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</si>
  <si>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</si>
  <si>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</si>
  <si>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</si>
  <si>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</si>
  <si>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</si>
  <si>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</si>
  <si>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</si>
  <si>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</si>
  <si>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</si>
  <si>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</si>
  <si>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</si>
  <si>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</si>
  <si>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</si>
  <si>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</si>
  <si>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</si>
  <si>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</si>
  <si>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</si>
  <si>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</si>
  <si>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</si>
  <si>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</si>
  <si>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</si>
  <si>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</si>
  <si>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</si>
  <si>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</si>
  <si>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</si>
  <si>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</si>
  <si>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</si>
  <si>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</si>
  <si>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</si>
  <si>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</si>
  <si>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</si>
  <si>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</si>
  <si>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</si>
  <si>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</si>
  <si>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</si>
  <si>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</si>
  <si>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</si>
  <si>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</si>
  <si>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</si>
  <si>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</si>
  <si>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</si>
  <si>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</si>
  <si>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</si>
  <si>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</si>
  <si>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</si>
  <si>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</si>
  <si>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</si>
  <si>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</si>
  <si>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</si>
  <si>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</si>
  <si>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</si>
  <si>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</si>
  <si>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</si>
  <si>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</si>
  <si>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</si>
  <si>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</si>
  <si>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</si>
  <si>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</si>
  <si>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</si>
  <si>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</si>
  <si>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</si>
  <si>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</si>
  <si>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</si>
  <si>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</si>
  <si>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</si>
  <si>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</si>
  <si>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</si>
  <si>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</si>
  <si>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</si>
  <si>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</si>
  <si>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</si>
  <si>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</si>
  <si>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</si>
  <si>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</si>
  <si>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</si>
  <si>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</si>
  <si>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</si>
  <si>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</si>
  <si>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</si>
  <si>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</si>
  <si>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</si>
  <si>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</si>
  <si>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</si>
  <si>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</si>
  <si>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</si>
  <si>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</si>
  <si>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</si>
  <si>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</si>
  <si>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</si>
  <si>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</si>
  <si>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</si>
  <si>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</si>
  <si>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</si>
  <si>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</si>
  <si>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</si>
  <si>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</si>
  <si>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</si>
  <si>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</si>
  <si>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</si>
  <si>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</si>
  <si>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</si>
  <si>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</si>
  <si>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</si>
  <si>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</si>
  <si>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</si>
  <si>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</si>
  <si>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</si>
  <si>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</si>
  <si>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</si>
  <si>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</si>
  <si>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</si>
  <si>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</si>
  <si>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</si>
  <si>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</si>
  <si>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</si>
  <si>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</si>
  <si>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</si>
  <si>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</si>
  <si>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</si>
  <si>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</si>
  <si>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</si>
  <si>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</si>
  <si>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</si>
  <si>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</si>
  <si>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</si>
  <si>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</si>
  <si>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</si>
  <si>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</si>
  <si>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</si>
  <si>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</si>
  <si>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</si>
  <si>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</si>
  <si>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</si>
  <si>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</si>
  <si>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</si>
  <si>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</si>
  <si>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</si>
  <si>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</si>
  <si>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</si>
  <si>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</si>
  <si>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</si>
  <si>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</si>
  <si>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</si>
  <si>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</si>
  <si>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</si>
  <si>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</si>
  <si>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</si>
  <si>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</si>
  <si>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</si>
  <si>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</si>
  <si>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</si>
  <si>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</si>
  <si>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</si>
  <si>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</si>
  <si>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</si>
  <si>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</si>
  <si>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</si>
  <si>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</si>
  <si>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</si>
  <si>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</si>
  <si>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</si>
  <si>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</si>
  <si>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</si>
  <si>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</si>
  <si>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</si>
  <si>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</si>
  <si>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</si>
  <si>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</si>
  <si>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</si>
  <si>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</si>
  <si>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</si>
  <si>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</si>
  <si>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</si>
  <si>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</si>
  <si>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</si>
  <si>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</si>
  <si>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</si>
  <si>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</si>
  <si>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</si>
  <si>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</si>
  <si>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</si>
  <si>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</si>
  <si>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</si>
  <si>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</si>
  <si>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</si>
  <si>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</si>
  <si>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</si>
  <si>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</si>
  <si>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</si>
  <si>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</si>
  <si>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</si>
  <si>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</si>
  <si>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</si>
  <si>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</si>
  <si>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</si>
  <si>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</si>
  <si>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</si>
  <si>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</si>
  <si>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</si>
  <si>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</si>
  <si>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</si>
  <si>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</si>
  <si>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</si>
  <si>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</si>
  <si>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</si>
  <si>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</si>
  <si>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</si>
  <si>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</si>
  <si>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</si>
  <si>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</si>
  <si>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</si>
  <si>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</si>
  <si>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</si>
  <si>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</si>
  <si>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</si>
  <si>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</si>
  <si>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</si>
  <si>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</si>
  <si>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</si>
  <si>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</si>
  <si>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</si>
  <si>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</si>
  <si>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</si>
  <si>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</si>
  <si>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</si>
  <si>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</si>
  <si>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</si>
  <si>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</si>
  <si>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</si>
  <si>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</si>
  <si>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</si>
  <si>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</si>
  <si>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</si>
  <si>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</si>
  <si>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</si>
  <si>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</si>
  <si>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</si>
  <si>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</si>
  <si>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</si>
  <si>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</si>
  <si>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</si>
  <si>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</si>
  <si>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</si>
  <si>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</si>
  <si>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</si>
  <si>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</si>
  <si>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</si>
  <si>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</si>
  <si>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</si>
  <si>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</si>
  <si>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</si>
  <si>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</si>
  <si>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</si>
  <si>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</si>
  <si>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</si>
  <si>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</si>
  <si>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</si>
  <si>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</si>
  <si>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</si>
  <si>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</si>
  <si>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</si>
  <si>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</si>
  <si>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</si>
  <si>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</si>
  <si>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</si>
  <si>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</si>
  <si>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</si>
  <si>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</si>
  <si>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</si>
  <si>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</si>
  <si>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</si>
  <si>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</si>
  <si>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</si>
  <si>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</si>
  <si>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</si>
  <si>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</si>
  <si>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</si>
  <si>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</si>
  <si>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</si>
  <si>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</si>
  <si>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</si>
  <si>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</si>
  <si>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</si>
  <si>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</si>
  <si>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</si>
  <si>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</si>
  <si>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</si>
  <si>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</si>
  <si>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</si>
  <si>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</si>
  <si>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</si>
  <si>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</si>
  <si>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</si>
  <si>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</si>
  <si>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</si>
  <si>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</si>
  <si>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</si>
  <si>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</si>
  <si>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</si>
  <si>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</si>
  <si>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</si>
  <si>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</si>
  <si>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</si>
  <si>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</si>
  <si>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</si>
  <si>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</si>
  <si>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</si>
  <si>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</si>
  <si>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</si>
  <si>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</si>
  <si>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</si>
  <si>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</si>
  <si>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</si>
  <si>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</si>
  <si>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</si>
  <si>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</si>
  <si>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</si>
  <si>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</si>
  <si>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</si>
  <si>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</si>
  <si>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</si>
  <si>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</si>
  <si>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</si>
  <si>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</si>
  <si>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</si>
  <si>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</si>
  <si>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</si>
  <si>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</si>
  <si>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</si>
  <si>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</si>
  <si>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</si>
  <si>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</si>
  <si>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</si>
  <si>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</si>
  <si>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</si>
  <si>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</si>
  <si>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</si>
  <si>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</si>
  <si>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</si>
  <si>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</si>
  <si>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</si>
  <si>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</si>
  <si>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</si>
  <si>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</si>
  <si>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</si>
  <si>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</si>
  <si>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</si>
  <si>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</si>
  <si>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</si>
  <si>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</si>
  <si>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</si>
  <si>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</si>
  <si>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</si>
  <si>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</si>
  <si>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</si>
  <si>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</si>
  <si>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</si>
  <si>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</si>
  <si>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</si>
  <si>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</si>
  <si>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</si>
  <si>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</si>
  <si>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</si>
  <si>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</si>
  <si>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</si>
  <si>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</si>
  <si>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</si>
  <si>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</si>
  <si>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</si>
  <si>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</si>
  <si>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</si>
  <si>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</si>
  <si>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</si>
  <si>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</si>
  <si>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</si>
  <si>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</si>
  <si>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</si>
  <si>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</si>
  <si>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</si>
  <si>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</si>
  <si>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</si>
  <si>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</si>
  <si>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</si>
  <si>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</si>
  <si>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</si>
  <si>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</si>
  <si>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</si>
  <si>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</si>
  <si>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</si>
  <si>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</si>
  <si>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</si>
  <si>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</si>
  <si>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</si>
  <si>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</si>
  <si>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</si>
  <si>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</si>
  <si>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</si>
  <si>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</si>
  <si>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</si>
  <si>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</si>
  <si>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</si>
  <si>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</si>
  <si>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</si>
  <si>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</si>
  <si>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</si>
  <si>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</si>
  <si>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</si>
  <si>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</si>
  <si>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</si>
  <si>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</si>
  <si>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</si>
  <si>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</si>
  <si>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</si>
  <si>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</si>
  <si>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</si>
  <si>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</si>
  <si>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</si>
  <si>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</si>
  <si>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</si>
  <si>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</si>
  <si>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</si>
  <si>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</si>
  <si>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</si>
  <si>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</si>
  <si>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</si>
  <si>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</si>
  <si>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</si>
  <si>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</si>
  <si>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</si>
  <si>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</si>
  <si>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</si>
  <si>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</si>
  <si>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</si>
  <si>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</si>
  <si>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</si>
  <si>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</si>
  <si>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</si>
  <si>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</si>
  <si>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</si>
  <si>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</si>
  <si>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</si>
  <si>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</si>
  <si>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</si>
  <si>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</si>
  <si>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</si>
  <si>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</si>
  <si>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</si>
  <si>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</si>
  <si>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</si>
  <si>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</si>
  <si>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</si>
  <si>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</si>
  <si>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</si>
  <si>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</si>
  <si>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</si>
  <si>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</si>
  <si>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</si>
  <si>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</si>
  <si>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</si>
  <si>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</si>
  <si>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</si>
  <si>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</si>
  <si>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</si>
  <si>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</si>
  <si>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</si>
  <si>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</si>
  <si>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</si>
  <si>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</si>
  <si>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</si>
  <si>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</si>
  <si>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</si>
  <si>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</si>
  <si>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</si>
  <si>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</si>
  <si>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</si>
  <si>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</si>
  <si>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</si>
  <si>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</si>
  <si>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</si>
  <si>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</si>
  <si>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</si>
  <si>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</si>
  <si>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</si>
  <si>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</si>
  <si>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</si>
  <si>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</si>
  <si>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</si>
  <si>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</si>
  <si>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</si>
  <si>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</si>
  <si>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</si>
  <si>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</si>
  <si>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</si>
  <si>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</si>
  <si>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</si>
  <si>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</si>
  <si>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</si>
  <si>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</si>
  <si>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</si>
  <si>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</si>
  <si>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</si>
  <si>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</si>
  <si>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</si>
  <si>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</si>
  <si>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</si>
  <si>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</si>
  <si>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</si>
  <si>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</si>
  <si>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</si>
  <si>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</si>
  <si>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</si>
  <si>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</si>
  <si>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</si>
  <si>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</si>
  <si>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</si>
  <si>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</si>
  <si>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</si>
  <si>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</si>
  <si>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</si>
  <si>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</si>
  <si>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</si>
  <si>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</si>
  <si>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</si>
  <si>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</si>
  <si>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</si>
  <si>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</si>
  <si>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</si>
  <si>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</si>
  <si>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</si>
  <si>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</si>
  <si>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</si>
  <si>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</si>
  <si>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</si>
  <si>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</si>
  <si>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</si>
  <si>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</si>
  <si>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</si>
  <si>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</si>
  <si>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</si>
  <si>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</si>
  <si>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</si>
  <si>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</si>
  <si>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</si>
  <si>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</si>
  <si>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</si>
  <si>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</si>
  <si>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</si>
  <si>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</si>
  <si>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</si>
  <si>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</si>
  <si>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</si>
  <si>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</si>
  <si>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</si>
  <si>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</si>
  <si>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</si>
  <si>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</si>
  <si>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</si>
  <si>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</si>
  <si>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</si>
  <si>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</si>
  <si>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</si>
  <si>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</si>
  <si>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</si>
  <si>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</si>
  <si>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</si>
  <si>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</si>
  <si>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</si>
  <si>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</si>
  <si>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</si>
  <si>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</si>
  <si>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</si>
  <si>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</si>
  <si>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</si>
  <si>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</si>
  <si>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</si>
  <si>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</si>
  <si>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</si>
  <si>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</si>
  <si>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</si>
  <si>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</si>
  <si>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</si>
  <si>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</si>
  <si>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</si>
  <si>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</si>
  <si>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</si>
  <si>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</si>
  <si>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</si>
  <si>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</si>
  <si>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</si>
  <si>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</si>
  <si>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</si>
  <si>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</si>
  <si>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</si>
  <si>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</si>
  <si>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</si>
  <si>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</si>
  <si>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</si>
  <si>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</si>
  <si>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</si>
  <si>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</si>
  <si>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</si>
  <si>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</si>
  <si>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</si>
  <si>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</si>
  <si>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</si>
  <si>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</si>
  <si>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</si>
  <si>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</si>
  <si>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</si>
  <si>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</si>
  <si>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</si>
  <si>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</si>
  <si>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</si>
  <si>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</si>
  <si>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</si>
  <si>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</si>
  <si>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</si>
  <si>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</si>
  <si>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</si>
  <si>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</si>
  <si>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</si>
  <si>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</si>
  <si>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</si>
  <si>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</si>
  <si>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</si>
  <si>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</si>
  <si>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</si>
  <si>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</si>
  <si>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</si>
  <si>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</si>
  <si>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</si>
  <si>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</si>
  <si>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</si>
  <si>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</si>
  <si>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</si>
  <si>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</si>
  <si>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</si>
  <si>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</si>
  <si>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</si>
  <si>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</si>
  <si>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</si>
  <si>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</si>
  <si>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</si>
  <si>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</si>
  <si>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</si>
  <si>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</si>
  <si>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</si>
  <si>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</si>
  <si>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</si>
  <si>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</si>
  <si>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</si>
  <si>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</si>
  <si>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</si>
  <si>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</si>
  <si>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</si>
  <si>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</si>
  <si>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</si>
  <si>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</si>
  <si>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</si>
  <si>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</si>
  <si>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</si>
  <si>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</si>
  <si>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</si>
  <si>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</si>
  <si>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</si>
  <si>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</si>
  <si>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</si>
  <si>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</si>
  <si>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</si>
  <si>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</si>
  <si>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</si>
  <si>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</si>
  <si>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</si>
  <si>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</si>
  <si>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</si>
  <si>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</si>
  <si>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</si>
  <si>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</si>
  <si>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</si>
  <si>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</si>
  <si>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</si>
  <si>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</si>
  <si>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</si>
  <si>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</si>
  <si>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</si>
  <si>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</si>
  <si>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</si>
  <si>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</si>
  <si>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</si>
  <si>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</si>
  <si>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</si>
  <si>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</si>
  <si>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</si>
  <si>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</si>
  <si>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</si>
  <si>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</si>
  <si>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</si>
  <si>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</si>
  <si>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</si>
  <si>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</si>
  <si>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</si>
  <si>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</si>
  <si>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</si>
  <si>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</si>
  <si>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</si>
  <si>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</si>
  <si>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</si>
  <si>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</si>
  <si>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</si>
  <si>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</si>
  <si>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</si>
  <si>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</si>
  <si>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</si>
  <si>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</si>
  <si>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</si>
  <si>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</si>
  <si>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</si>
  <si>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</si>
  <si>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</si>
  <si>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</si>
  <si>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</si>
  <si>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</si>
  <si>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</si>
  <si>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</si>
  <si>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</si>
  <si>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</si>
  <si>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</si>
  <si>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</si>
  <si>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</si>
  <si>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</si>
  <si>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</si>
  <si>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</si>
  <si>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</si>
  <si>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</si>
  <si>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</si>
  <si>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</si>
  <si>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</si>
  <si>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</si>
  <si>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</si>
  <si>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</si>
  <si>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</si>
  <si>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</si>
  <si>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</si>
  <si>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</si>
  <si>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</si>
  <si>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</si>
  <si>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</si>
  <si>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</si>
  <si>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</si>
  <si>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</si>
  <si>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</si>
  <si>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</si>
  <si>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</si>
  <si>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</si>
  <si>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</si>
  <si>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</si>
  <si>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</si>
  <si>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</si>
  <si>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</si>
  <si>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</si>
  <si>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</si>
  <si>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</si>
  <si>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</si>
  <si>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</si>
  <si>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</si>
  <si>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</si>
  <si>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</si>
  <si>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</si>
  <si>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</si>
  <si>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</si>
  <si>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</si>
  <si>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</si>
  <si>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</si>
  <si>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</si>
  <si>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</si>
  <si>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</si>
  <si>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</si>
  <si>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</si>
  <si>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</si>
  <si>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</si>
  <si>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</si>
  <si>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</si>
  <si>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</si>
  <si>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</si>
  <si>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</si>
  <si>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</si>
  <si>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</si>
  <si>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</si>
  <si>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</si>
  <si>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</si>
  <si>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</si>
  <si>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</si>
  <si>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</si>
  <si>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</si>
  <si>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</si>
  <si>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</si>
  <si>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</si>
  <si>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</si>
  <si>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</si>
  <si>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</si>
  <si>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</si>
  <si>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</si>
  <si>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</si>
  <si>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</si>
  <si>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</si>
  <si>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</si>
  <si>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</si>
  <si>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</si>
  <si>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</si>
  <si>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</si>
  <si>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</si>
  <si>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</si>
  <si>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</si>
  <si>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</si>
  <si>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</si>
  <si>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</si>
  <si>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</si>
  <si>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</si>
  <si>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</si>
  <si>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</si>
  <si>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</si>
  <si>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</si>
  <si>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</si>
  <si>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</si>
  <si>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</si>
  <si>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</si>
  <si>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</si>
  <si>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</si>
  <si>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</si>
  <si>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</si>
  <si>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</si>
  <si>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</si>
  <si>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</si>
  <si>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</si>
  <si>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</si>
  <si>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</si>
  <si>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</si>
  <si>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</si>
  <si>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</si>
  <si>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</si>
  <si>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</si>
  <si>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</si>
  <si>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</si>
  <si>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</si>
  <si>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</si>
  <si>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</si>
  <si>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</si>
  <si>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</si>
  <si>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</si>
  <si>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</si>
  <si>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</si>
  <si>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</si>
  <si>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</si>
  <si>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</si>
  <si>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</si>
  <si>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</si>
  <si>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</si>
  <si>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</si>
  <si>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</si>
  <si>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</si>
  <si>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</si>
  <si>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</si>
  <si>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</si>
  <si>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</si>
  <si>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</si>
  <si>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</si>
  <si>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</si>
  <si>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</si>
  <si>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</si>
  <si>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</si>
  <si>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</si>
  <si>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</si>
  <si>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</si>
  <si>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</si>
  <si>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</si>
  <si>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</si>
  <si>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</si>
  <si>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</si>
  <si>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</si>
  <si>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</si>
  <si>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</si>
  <si>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</si>
  <si>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</si>
  <si>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</si>
  <si>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</si>
  <si>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</si>
  <si>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</si>
  <si>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</si>
  <si>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</si>
  <si>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</si>
  <si>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</si>
  <si>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</si>
  <si>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</si>
  <si>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</si>
  <si>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</si>
  <si>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</si>
  <si>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</si>
  <si>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</si>
  <si>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</si>
  <si>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</si>
  <si>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</si>
  <si>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</si>
  <si>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</si>
  <si>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</si>
  <si>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</si>
  <si>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</si>
  <si>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</si>
  <si>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</si>
  <si>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</si>
  <si>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</si>
  <si>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</si>
  <si>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</si>
  <si>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</si>
  <si>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</si>
  <si>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</si>
  <si>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</si>
  <si>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</si>
  <si>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</si>
  <si>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</si>
  <si>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</si>
  <si>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</si>
  <si>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</si>
  <si>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</si>
  <si>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</si>
  <si>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</si>
  <si>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</si>
  <si>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</si>
  <si>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</si>
  <si>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</si>
  <si>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</si>
  <si>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</si>
  <si>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</si>
  <si>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</si>
  <si>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</si>
  <si>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</si>
  <si>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</si>
  <si>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</si>
  <si>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</si>
  <si>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</si>
  <si>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</si>
  <si>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</si>
  <si>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</si>
  <si>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</si>
  <si>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</si>
  <si>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</si>
  <si>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</si>
  <si>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</si>
  <si>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</si>
  <si>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</si>
  <si>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</si>
  <si>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</si>
  <si>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</si>
  <si>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</si>
  <si>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</si>
  <si>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</si>
  <si>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</si>
  <si>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</si>
  <si>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</si>
  <si>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</si>
  <si>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</si>
  <si>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</si>
  <si>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</si>
  <si>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</si>
  <si>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</si>
  <si>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</si>
  <si>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</si>
  <si>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</si>
  <si>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</si>
  <si>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</si>
  <si>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</si>
  <si>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</si>
  <si>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</si>
  <si>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</si>
  <si>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</si>
  <si>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</si>
  <si>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</si>
  <si>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</si>
  <si>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</si>
  <si>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</si>
  <si>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</si>
  <si>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</si>
  <si>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</si>
  <si>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</si>
  <si>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</si>
  <si>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</si>
  <si>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</si>
  <si>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</si>
  <si>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</si>
  <si>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</si>
  <si>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</si>
  <si>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</si>
  <si>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</si>
  <si>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</si>
  <si>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</si>
  <si>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</si>
  <si>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</si>
  <si>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</si>
  <si>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</si>
  <si>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</si>
  <si>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</si>
  <si>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</si>
  <si>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</si>
  <si>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</si>
  <si>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</si>
  <si>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</si>
  <si>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</si>
  <si>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</si>
  <si>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</si>
  <si>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</si>
  <si>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</si>
  <si>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</si>
  <si>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</si>
  <si>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</si>
  <si>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</si>
  <si>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</si>
  <si>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</si>
  <si>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</si>
  <si>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</si>
  <si>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</si>
  <si>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</si>
  <si>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</si>
  <si>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</si>
  <si>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</si>
  <si>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</si>
  <si>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</si>
  <si>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</si>
  <si>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</si>
  <si>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</si>
  <si>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</si>
  <si>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</si>
  <si>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</si>
  <si>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</si>
  <si>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</si>
  <si>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</si>
  <si>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</si>
  <si>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</si>
  <si>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</si>
  <si>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</si>
  <si>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</si>
  <si>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</si>
  <si>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</si>
  <si>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</si>
  <si>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</si>
  <si>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</si>
  <si>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</si>
  <si>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</si>
  <si>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</si>
  <si>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</si>
  <si>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</si>
  <si>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</si>
  <si>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</si>
  <si>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</si>
  <si>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</si>
  <si>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</si>
  <si>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</si>
  <si>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</si>
  <si>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</si>
  <si>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</si>
  <si>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</si>
  <si>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</si>
  <si>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</si>
  <si>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</si>
  <si>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</si>
  <si>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</si>
  <si>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</si>
  <si>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</si>
  <si>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</si>
  <si>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</si>
  <si>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</si>
  <si>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</si>
  <si>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</si>
  <si>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</si>
  <si>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</si>
  <si>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</si>
  <si>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</si>
  <si>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</si>
  <si>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</si>
  <si>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</si>
  <si>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</si>
  <si>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</si>
  <si>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</si>
  <si>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</si>
  <si>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</si>
  <si>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</si>
  <si>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</si>
  <si>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</si>
  <si>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</si>
  <si>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</si>
  <si>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</si>
  <si>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</si>
  <si>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</si>
  <si>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</si>
  <si>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</si>
  <si>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</si>
  <si>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</si>
  <si>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</si>
  <si>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</si>
  <si>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</si>
  <si>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</si>
  <si>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</si>
  <si>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</si>
  <si>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</si>
  <si>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</si>
  <si>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</si>
  <si>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</si>
  <si>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</si>
  <si>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</si>
  <si>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</si>
  <si>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</si>
  <si>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</si>
  <si>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</si>
  <si>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</si>
  <si>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</si>
  <si>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</si>
  <si>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</si>
  <si>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</si>
  <si>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</si>
  <si>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</si>
  <si>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</si>
  <si>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</si>
  <si>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</si>
  <si>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</si>
  <si>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</si>
  <si>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</si>
  <si>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</si>
  <si>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</si>
  <si>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</si>
  <si>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</si>
  <si>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</si>
  <si>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</si>
  <si>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</si>
  <si>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</si>
  <si>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</si>
  <si>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</si>
  <si>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</si>
  <si>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</si>
  <si>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</si>
  <si>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</si>
  <si>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</si>
  <si>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</si>
  <si>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</si>
  <si>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</si>
  <si>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</si>
  <si>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</si>
  <si>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</si>
  <si>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</si>
  <si>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</si>
  <si>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</si>
  <si>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</si>
  <si>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</si>
  <si>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</si>
  <si>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</si>
  <si>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</si>
  <si>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</si>
  <si>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</si>
  <si>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</si>
  <si>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</si>
  <si>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</si>
  <si>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</si>
  <si>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</si>
  <si>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</si>
  <si>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</si>
  <si>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</si>
  <si>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</si>
  <si>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</si>
  <si>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</si>
  <si>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</si>
  <si>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</si>
  <si>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</si>
  <si>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</si>
  <si>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</si>
  <si>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</si>
  <si>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</si>
  <si>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</si>
  <si>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</si>
  <si>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</si>
  <si>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</si>
  <si>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</si>
  <si>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</si>
  <si>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</si>
  <si>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</si>
  <si>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</si>
  <si>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</si>
  <si>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</si>
  <si>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</si>
  <si>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</si>
  <si>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</si>
  <si>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</si>
  <si>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</si>
  <si>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</si>
  <si>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</si>
  <si>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</si>
  <si>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</si>
  <si>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</si>
  <si>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</si>
  <si>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</si>
  <si>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</si>
  <si>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</si>
  <si>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</si>
  <si>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</si>
  <si>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</si>
  <si>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</si>
  <si>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</si>
  <si>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</si>
  <si>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</si>
  <si>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</si>
  <si>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</si>
  <si>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</si>
  <si>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</si>
  <si>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</si>
  <si>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</si>
  <si>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</si>
  <si>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</si>
  <si>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</si>
  <si>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</si>
  <si>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</si>
  <si>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</si>
  <si>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</si>
  <si>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</si>
  <si>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</si>
  <si>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</si>
  <si>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</si>
  <si>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</si>
  <si>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</si>
  <si>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</si>
  <si>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</si>
  <si>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</si>
  <si>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</si>
  <si>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</si>
  <si>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</si>
  <si>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</si>
  <si>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</si>
  <si>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</si>
  <si>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</si>
  <si>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</si>
  <si>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</si>
  <si>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</si>
  <si>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</si>
  <si>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</si>
  <si>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</si>
  <si>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</si>
  <si>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</si>
  <si>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</si>
  <si>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</si>
  <si>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</si>
  <si>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</si>
  <si>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</si>
  <si>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</si>
  <si>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</si>
  <si>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</si>
  <si>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</si>
  <si>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</si>
  <si>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</si>
  <si>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</si>
  <si>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</si>
  <si>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</si>
  <si>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</si>
  <si>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</si>
  <si>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</si>
  <si>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</si>
  <si>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</si>
  <si>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</si>
  <si>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</si>
  <si>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</si>
  <si>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</si>
  <si>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</si>
  <si>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</si>
  <si>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</si>
  <si>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</si>
  <si>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</si>
  <si>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</si>
  <si>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</si>
  <si>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</si>
  <si>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</si>
  <si>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</si>
  <si>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</si>
  <si>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</si>
  <si>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</si>
  <si>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</si>
  <si>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</si>
  <si>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</si>
  <si>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</si>
  <si>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</si>
  <si>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</si>
  <si>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</si>
  <si>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</si>
  <si>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</si>
  <si>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</si>
  <si>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</si>
  <si>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</si>
  <si>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</si>
  <si>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</si>
  <si>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</si>
  <si>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</si>
  <si>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</si>
  <si>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</si>
  <si>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</si>
  <si>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</si>
  <si>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</si>
  <si>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</si>
  <si>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</si>
  <si>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</si>
  <si>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</si>
  <si>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</si>
  <si>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</si>
  <si>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</si>
  <si>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</si>
  <si>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</si>
  <si>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</si>
  <si>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</si>
  <si>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</si>
  <si>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</si>
  <si>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</si>
  <si>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</si>
  <si>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</si>
  <si>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</si>
  <si>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</si>
  <si>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</si>
  <si>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</si>
  <si>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</si>
  <si>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</si>
  <si>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</si>
  <si>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</si>
  <si>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</si>
  <si>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</si>
  <si>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</si>
  <si>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</si>
  <si>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</si>
  <si>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</si>
  <si>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</si>
  <si>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</si>
  <si>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</si>
  <si>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</si>
  <si>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</si>
  <si>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</si>
  <si>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</si>
  <si>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</si>
  <si>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</si>
  <si>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</si>
  <si>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</si>
  <si>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</si>
  <si>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</si>
  <si>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</si>
  <si>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</si>
  <si>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</si>
  <si>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</si>
  <si>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</si>
  <si>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</si>
  <si>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</si>
  <si>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</si>
  <si>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</si>
  <si>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</si>
  <si>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</si>
  <si>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</si>
  <si>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</si>
  <si>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</si>
  <si>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</si>
  <si>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</si>
  <si>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</si>
  <si>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</si>
  <si>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</si>
  <si>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</si>
  <si>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</si>
  <si>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</si>
  <si>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</si>
  <si>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</si>
  <si>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</si>
  <si>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</si>
  <si>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</si>
  <si>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</si>
  <si>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</si>
  <si>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</si>
  <si>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</si>
  <si>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</si>
  <si>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</si>
  <si>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</si>
  <si>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</si>
  <si>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</si>
  <si>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</si>
  <si>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</si>
  <si>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</si>
  <si>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</si>
  <si>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</si>
  <si>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</si>
  <si>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</si>
  <si>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</si>
  <si>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</si>
  <si>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</si>
  <si>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</si>
  <si>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</si>
  <si>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</si>
  <si>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</si>
  <si>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</si>
  <si>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</si>
  <si>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</si>
  <si>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</si>
  <si>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</si>
  <si>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</si>
  <si>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</si>
  <si>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</si>
  <si>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</si>
  <si>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</si>
  <si>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</si>
  <si>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</si>
  <si>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</si>
  <si>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</si>
  <si>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</si>
  <si>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</si>
  <si>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</si>
  <si>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</si>
  <si>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</si>
  <si>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</si>
  <si>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</si>
  <si>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</si>
  <si>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</si>
  <si>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</si>
  <si>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</si>
  <si>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</si>
  <si>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</si>
  <si>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</si>
  <si>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</si>
  <si>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</si>
  <si>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</si>
  <si>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</si>
  <si>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</si>
  <si>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</si>
  <si>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</si>
  <si>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</si>
  <si>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</si>
  <si>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</si>
  <si>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</si>
  <si>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</si>
  <si>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</si>
  <si>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</si>
  <si>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</si>
  <si>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</si>
  <si>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</si>
  <si>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</si>
  <si>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</si>
  <si>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</si>
  <si>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</si>
  <si>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</si>
  <si>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</si>
  <si>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</si>
  <si>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</si>
  <si>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</si>
  <si>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</si>
  <si>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</si>
  <si>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</si>
  <si>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</si>
  <si>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</si>
  <si>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</si>
  <si>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</si>
  <si>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</si>
  <si>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</si>
  <si>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</si>
  <si>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</si>
  <si>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</si>
  <si>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</si>
  <si>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</si>
  <si>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</si>
  <si>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</si>
  <si>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</si>
  <si>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</si>
  <si>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</si>
  <si>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</si>
  <si>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</si>
  <si>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</si>
  <si>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</si>
  <si>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</si>
  <si>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</si>
  <si>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</si>
  <si>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</si>
  <si>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</si>
  <si>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</si>
  <si>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</si>
  <si>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</si>
  <si>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</si>
  <si>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</si>
  <si>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</si>
  <si>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</si>
  <si>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</si>
  <si>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</si>
  <si>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</si>
  <si>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</si>
  <si>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</si>
  <si>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</si>
  <si>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</si>
  <si>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</si>
  <si>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</si>
  <si>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</si>
  <si>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</si>
  <si>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</si>
  <si>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</si>
  <si>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</si>
  <si>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</si>
  <si>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</si>
  <si>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</si>
  <si>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</si>
  <si>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</si>
  <si>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</si>
  <si>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</si>
  <si>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</si>
  <si>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</si>
  <si>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</si>
  <si>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</si>
  <si>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</si>
  <si>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</si>
  <si>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</si>
  <si>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</si>
  <si>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</si>
  <si>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</si>
  <si>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</si>
  <si>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</si>
  <si>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</si>
  <si>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</si>
  <si>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</si>
  <si>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</si>
  <si>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</si>
  <si>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</si>
  <si>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</si>
  <si>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</si>
  <si>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</si>
  <si>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</si>
  <si>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</si>
  <si>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</si>
  <si>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</si>
  <si>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</si>
  <si>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</si>
  <si>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</si>
  <si>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</si>
  <si>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</si>
  <si>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</si>
  <si>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</si>
  <si>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</si>
  <si>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</si>
  <si>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</si>
  <si>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</si>
  <si>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</si>
  <si>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</si>
  <si>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</si>
  <si>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</si>
  <si>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</si>
  <si>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</si>
  <si>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</si>
  <si>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</si>
  <si>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</si>
  <si>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</si>
  <si>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</si>
  <si>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</si>
  <si>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</si>
  <si>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</si>
  <si>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</si>
  <si>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</si>
  <si>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</si>
  <si>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</si>
  <si>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</si>
  <si>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</si>
  <si>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</si>
  <si>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</si>
  <si>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</si>
  <si>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</si>
  <si>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</si>
  <si>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</si>
  <si>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</si>
  <si>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</si>
  <si>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</si>
  <si>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</si>
  <si>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</si>
  <si>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</si>
  <si>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</si>
  <si>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</si>
  <si>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</si>
  <si>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</si>
  <si>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</si>
  <si>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</si>
  <si>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</si>
  <si>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</si>
  <si>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</si>
  <si>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</si>
  <si>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</si>
  <si>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</si>
  <si>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</si>
  <si>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</si>
  <si>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</si>
  <si>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</si>
  <si>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</si>
  <si>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</si>
  <si>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</si>
  <si>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</si>
  <si>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</si>
  <si>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</si>
  <si>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</si>
  <si>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</si>
  <si>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</si>
  <si>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</si>
  <si>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</si>
  <si>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</si>
  <si>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</si>
  <si>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</si>
  <si>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</si>
  <si>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</si>
  <si>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</si>
  <si>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</si>
  <si>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</si>
  <si>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</si>
  <si>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</si>
  <si>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</si>
  <si>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</si>
  <si>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</si>
  <si>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</si>
  <si>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</si>
  <si>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</si>
  <si>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</si>
  <si>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</si>
  <si>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</si>
  <si>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</si>
  <si>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</si>
  <si>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</si>
  <si>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</si>
  <si>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</si>
  <si>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</si>
  <si>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</si>
  <si>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</si>
  <si>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</si>
  <si>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</si>
  <si>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</si>
  <si>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</si>
  <si>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</si>
  <si>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</si>
  <si>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</si>
  <si>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</si>
  <si>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</si>
  <si>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</si>
  <si>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</si>
  <si>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</si>
  <si>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</si>
  <si>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</si>
  <si>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</si>
  <si>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</si>
  <si>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</si>
  <si>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</si>
  <si>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</si>
  <si>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</si>
  <si>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</si>
  <si>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</si>
  <si>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</si>
  <si>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</si>
  <si>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</si>
  <si>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</si>
  <si>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</si>
  <si>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</si>
  <si>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</si>
  <si>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</si>
  <si>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</si>
  <si>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</si>
  <si>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</si>
  <si>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</si>
  <si>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</si>
  <si>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</si>
  <si>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</si>
  <si>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</si>
  <si>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</si>
  <si>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</si>
  <si>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</si>
  <si>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</si>
  <si>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</si>
  <si>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</si>
  <si>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</si>
  <si>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</si>
  <si>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</si>
  <si>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</si>
  <si>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</si>
  <si>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</si>
  <si>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</si>
  <si>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</si>
  <si>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</si>
  <si>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</si>
  <si>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</si>
  <si>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</si>
  <si>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</si>
  <si>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</si>
  <si>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</si>
  <si>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</si>
  <si>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</si>
  <si>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</si>
  <si>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</si>
  <si>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</si>
  <si>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</si>
  <si>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</si>
  <si>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</si>
  <si>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</si>
  <si>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</si>
  <si>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</si>
  <si>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</si>
  <si>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</si>
  <si>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</si>
  <si>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</si>
  <si>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</si>
  <si>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</si>
  <si>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</si>
  <si>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</si>
  <si>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</si>
  <si>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</si>
  <si>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</si>
  <si>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</si>
  <si>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</si>
  <si>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</si>
  <si>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</si>
  <si>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</si>
  <si>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</si>
  <si>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</si>
  <si>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</si>
  <si>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</si>
  <si>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</si>
  <si>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</si>
  <si>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</si>
  <si>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</si>
  <si>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</si>
  <si>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</si>
  <si>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</si>
  <si>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</si>
  <si>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</si>
  <si>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</si>
  <si>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</si>
  <si>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</si>
  <si>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</si>
  <si>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</si>
  <si>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</si>
  <si>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</si>
  <si>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</si>
  <si>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</si>
  <si>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</si>
  <si>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</si>
  <si>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</si>
  <si>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</si>
  <si>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</si>
  <si>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</si>
  <si>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</si>
  <si>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</si>
  <si>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</si>
  <si>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</si>
  <si>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</si>
  <si>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</si>
  <si>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</si>
  <si>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</si>
  <si>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</si>
  <si>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</si>
  <si>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</si>
  <si>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</si>
  <si>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</si>
  <si>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</si>
  <si>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</si>
  <si>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</si>
  <si>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</si>
  <si>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</si>
  <si>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</si>
  <si>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</si>
  <si>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</si>
  <si>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</si>
  <si>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</si>
  <si>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</si>
  <si>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</si>
  <si>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</si>
  <si>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</si>
  <si>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</si>
  <si>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</si>
  <si>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</si>
  <si>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</si>
  <si>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</si>
  <si>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</si>
  <si>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</si>
  <si>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</si>
  <si>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</si>
  <si>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</si>
  <si>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</si>
  <si>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</si>
  <si>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</si>
  <si>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</si>
  <si>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</si>
  <si>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</si>
  <si>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</si>
  <si>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</si>
  <si>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</si>
  <si>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</si>
  <si>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</si>
  <si>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</si>
  <si>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</si>
  <si>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</si>
  <si>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</si>
  <si>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</si>
  <si>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</si>
  <si>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</si>
  <si>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</si>
  <si>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</si>
  <si>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</si>
  <si>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</si>
  <si>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</si>
  <si>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</si>
  <si>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</si>
  <si>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</si>
  <si>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</si>
  <si>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</si>
  <si>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</si>
  <si>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</si>
  <si>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</si>
  <si>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</si>
  <si>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</si>
  <si>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</si>
  <si>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</si>
  <si>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</si>
  <si>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</si>
  <si>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</si>
  <si>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</si>
  <si>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</si>
  <si>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</si>
  <si>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</si>
  <si>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</si>
  <si>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</si>
  <si>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</si>
  <si>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</si>
  <si>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</si>
  <si>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</si>
  <si>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</si>
  <si>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</si>
  <si>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</si>
  <si>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</si>
  <si>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</si>
  <si>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</si>
  <si>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</si>
  <si>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</si>
  <si>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</si>
  <si>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</si>
  <si>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</si>
  <si>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</si>
  <si>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</si>
  <si>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</si>
  <si>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</si>
  <si>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</si>
  <si>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</si>
  <si>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</si>
  <si>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</si>
  <si>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</si>
  <si>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</si>
  <si>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</si>
  <si>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</si>
  <si>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</si>
  <si>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</si>
  <si>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</si>
  <si>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</si>
  <si>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</si>
  <si>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</si>
  <si>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</si>
  <si>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</si>
  <si>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</si>
  <si>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</si>
  <si>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</si>
  <si>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</si>
  <si>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</si>
  <si>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</si>
  <si>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</si>
  <si>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</si>
  <si>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</si>
  <si>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</si>
  <si>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</si>
  <si>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</si>
  <si>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</si>
  <si>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</si>
  <si>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</si>
  <si>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</si>
  <si>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</si>
  <si>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</si>
  <si>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</si>
  <si>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</si>
  <si>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</si>
  <si>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</si>
  <si>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</si>
  <si>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</si>
  <si>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</si>
  <si>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</si>
  <si>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</si>
  <si>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</si>
  <si>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</si>
  <si>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</si>
  <si>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</si>
  <si>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</si>
  <si>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</si>
  <si>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</si>
  <si>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</si>
  <si>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</si>
  <si>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</si>
  <si>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</si>
  <si>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</si>
  <si>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</si>
  <si>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</si>
  <si>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</si>
  <si>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</si>
  <si>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</si>
  <si>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</si>
  <si>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</si>
  <si>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</si>
  <si>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</si>
  <si>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</si>
  <si>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</si>
  <si>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</si>
  <si>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</si>
  <si>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</si>
  <si>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</si>
  <si>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</si>
  <si>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</si>
  <si>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</si>
  <si>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</si>
  <si>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</si>
  <si>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</si>
  <si>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</si>
  <si>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</si>
  <si>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</si>
  <si>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</si>
  <si>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</si>
  <si>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</si>
  <si>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</si>
  <si>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</si>
  <si>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</si>
  <si>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</si>
  <si>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</si>
  <si>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</si>
  <si>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</si>
  <si>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</si>
  <si>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</si>
  <si>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</si>
  <si>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</si>
  <si>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</si>
  <si>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</si>
  <si>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</si>
  <si>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</si>
  <si>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</si>
  <si>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</si>
  <si>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</si>
  <si>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</si>
  <si>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</si>
  <si>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</si>
  <si>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</si>
  <si>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</si>
  <si>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</si>
  <si>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</si>
  <si>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</si>
  <si>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</si>
  <si>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</si>
  <si>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</si>
  <si>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</si>
  <si>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</si>
  <si>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</si>
  <si>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</si>
  <si>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</si>
  <si>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</si>
  <si>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</si>
  <si>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</si>
  <si>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</si>
  <si>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</si>
  <si>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</si>
  <si>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</si>
  <si>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</si>
  <si>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</si>
  <si>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</si>
  <si>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</si>
  <si>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</si>
  <si>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</si>
  <si>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</si>
  <si>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</si>
  <si>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</si>
  <si>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</si>
  <si>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</si>
  <si>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</si>
  <si>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</si>
  <si>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</si>
  <si>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</si>
  <si>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</si>
  <si>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</si>
  <si>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</si>
  <si>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</si>
  <si>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</si>
  <si>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</si>
  <si>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</si>
  <si>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</si>
  <si>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</si>
  <si>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</si>
  <si>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</si>
  <si>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</si>
  <si>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</si>
  <si>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</si>
  <si>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</si>
  <si>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</si>
  <si>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</si>
  <si>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</si>
  <si>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</si>
  <si>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</si>
  <si>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</si>
  <si>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</si>
  <si>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</si>
  <si>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</si>
  <si>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</si>
  <si>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</si>
  <si>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</si>
  <si>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</si>
  <si>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</si>
  <si>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</si>
  <si>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</si>
  <si>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</si>
  <si>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</si>
  <si>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</si>
  <si>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</si>
  <si>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</si>
  <si>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</si>
  <si>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</si>
  <si>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</si>
  <si>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</si>
  <si>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</si>
  <si>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</si>
  <si>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</si>
  <si>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</si>
  <si>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</si>
  <si>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</si>
  <si>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</si>
  <si>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</si>
  <si>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</si>
  <si>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</si>
  <si>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</si>
  <si>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</si>
  <si>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</si>
  <si>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</si>
  <si>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</si>
  <si>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</si>
  <si>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</si>
  <si>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</si>
  <si>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</si>
  <si>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</si>
  <si>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</si>
  <si>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</si>
  <si>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</si>
  <si>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</si>
  <si>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</si>
  <si>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</si>
  <si>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</si>
  <si>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</si>
  <si>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</si>
  <si>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</si>
  <si>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</si>
  <si>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</si>
  <si>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</si>
  <si>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</si>
  <si>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</si>
  <si>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</si>
  <si>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</si>
  <si>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</si>
  <si>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</si>
  <si>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</si>
  <si>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</si>
  <si>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</si>
  <si>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</si>
  <si>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</si>
  <si>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</si>
  <si>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</si>
  <si>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</si>
  <si>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</si>
  <si>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</si>
  <si>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</si>
  <si>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</si>
  <si>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</si>
  <si>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</si>
  <si>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</si>
  <si>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</si>
  <si>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</si>
  <si>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</si>
  <si>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</si>
  <si>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</si>
  <si>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</si>
  <si>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</si>
  <si>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</si>
  <si>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</si>
  <si>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</si>
  <si>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</si>
  <si>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</si>
  <si>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</si>
  <si>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</si>
  <si>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</si>
  <si>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</si>
  <si>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</si>
  <si>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</si>
  <si>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</si>
  <si>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</si>
  <si>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</si>
  <si>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</si>
  <si>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</si>
  <si>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</si>
  <si>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</si>
  <si>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</si>
  <si>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</si>
  <si>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</si>
  <si>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</si>
  <si>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</si>
  <si>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</si>
  <si>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</si>
  <si>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</si>
  <si>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</si>
  <si>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</si>
  <si>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</si>
  <si>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</si>
  <si>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</si>
  <si>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</si>
  <si>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</si>
  <si>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</si>
  <si>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</si>
  <si>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</si>
  <si>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</si>
  <si>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</si>
  <si>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</si>
  <si>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</si>
  <si>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</si>
  <si>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</si>
  <si>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</si>
  <si>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</si>
  <si>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</si>
  <si>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</si>
  <si>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</si>
  <si>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</si>
  <si>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</si>
  <si>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</si>
  <si>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</si>
  <si>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</si>
  <si>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</si>
  <si>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</si>
  <si>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</si>
  <si>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</si>
  <si>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</si>
  <si>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</si>
  <si>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</si>
  <si>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</si>
  <si>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</si>
  <si>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</si>
  <si>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</si>
  <si>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</si>
  <si>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</si>
  <si>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</si>
  <si>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</si>
  <si>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</si>
  <si>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</si>
  <si>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</si>
  <si>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</si>
  <si>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</si>
  <si>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</si>
  <si>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</si>
  <si>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</si>
  <si>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</si>
  <si>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</si>
  <si>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</si>
  <si>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</si>
  <si>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</si>
  <si>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</si>
  <si>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</si>
  <si>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</si>
  <si>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</si>
  <si>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</si>
  <si>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</si>
  <si>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</si>
  <si>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</si>
  <si>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</si>
  <si>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</si>
  <si>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</si>
  <si>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</si>
  <si>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</si>
  <si>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</si>
  <si>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</si>
  <si>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</si>
  <si>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</si>
  <si>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</si>
  <si>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</si>
  <si>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</si>
  <si>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</si>
  <si>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</si>
  <si>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</si>
  <si>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</si>
  <si>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</si>
  <si>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</si>
  <si>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</si>
  <si>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</si>
  <si>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</si>
  <si>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</si>
  <si>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</si>
  <si>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</si>
  <si>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</si>
  <si>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</si>
  <si>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</si>
  <si>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</si>
  <si>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</si>
  <si>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</si>
  <si>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</si>
  <si>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</si>
  <si>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</si>
  <si>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</si>
  <si>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</si>
  <si>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</si>
  <si>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</si>
  <si>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</si>
  <si>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</si>
  <si>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</si>
  <si>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</si>
  <si>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</si>
  <si>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</si>
  <si>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</si>
  <si>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</si>
  <si>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</si>
  <si>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</si>
  <si>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</si>
  <si>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</si>
  <si>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</si>
  <si>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</si>
  <si>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</si>
  <si>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</si>
  <si>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</si>
  <si>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</si>
  <si>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</si>
  <si>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</si>
  <si>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</si>
  <si>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</si>
  <si>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</si>
  <si>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</si>
  <si>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</si>
  <si>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</si>
  <si>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</si>
  <si>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</si>
  <si>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</si>
  <si>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</si>
  <si>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</si>
  <si>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</si>
  <si>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</si>
  <si>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</si>
  <si>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</si>
  <si>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</si>
  <si>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</si>
  <si>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</si>
  <si>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</si>
  <si>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</si>
  <si>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</si>
  <si>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</si>
  <si>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</si>
  <si>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</si>
  <si>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</si>
  <si>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</si>
  <si>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</si>
  <si>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</si>
  <si>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</si>
  <si>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</si>
  <si>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</si>
  <si>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</si>
  <si>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</si>
  <si>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</si>
  <si>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</si>
  <si>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</si>
  <si>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</si>
  <si>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</si>
  <si>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</si>
  <si>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</si>
  <si>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</si>
  <si>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</si>
  <si>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</si>
  <si>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</si>
  <si>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</si>
  <si>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</si>
  <si>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</si>
  <si>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</si>
  <si>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</si>
  <si>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</si>
  <si>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</si>
  <si>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</si>
  <si>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</si>
  <si>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</si>
  <si>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</si>
  <si>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</si>
  <si>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</si>
  <si>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</si>
  <si>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</si>
  <si>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</si>
  <si>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</si>
  <si>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</si>
  <si>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</si>
  <si>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</si>
  <si>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</si>
  <si>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</si>
  <si>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</si>
  <si>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</si>
  <si>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</si>
  <si>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</si>
  <si>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</si>
  <si>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</si>
  <si>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</si>
  <si>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</si>
  <si>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</si>
  <si>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</si>
  <si>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</si>
  <si>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</si>
  <si>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</si>
  <si>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</si>
  <si>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</si>
  <si>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</si>
  <si>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</si>
  <si>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</si>
  <si>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</si>
  <si>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</si>
  <si>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</si>
  <si>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</si>
  <si>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</si>
  <si>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</si>
  <si>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</si>
  <si>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</si>
  <si>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</si>
  <si>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</si>
  <si>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</si>
  <si>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</si>
  <si>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</si>
  <si>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</si>
  <si>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</si>
  <si>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</si>
  <si>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</si>
  <si>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</si>
  <si>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</si>
  <si>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</si>
  <si>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</si>
  <si>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</si>
  <si>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</si>
  <si>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</si>
  <si>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</si>
  <si>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</si>
  <si>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</si>
  <si>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</si>
  <si>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</si>
  <si>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</si>
  <si>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</si>
  <si>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</si>
  <si>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</si>
  <si>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</si>
  <si>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</si>
  <si>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</si>
  <si>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</si>
  <si>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</si>
  <si>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</si>
  <si>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</si>
  <si>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</si>
  <si>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</si>
  <si>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</si>
  <si>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</si>
  <si>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</si>
  <si>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</si>
  <si>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</si>
  <si>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</si>
  <si>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</si>
  <si>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</si>
  <si>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</si>
  <si>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</si>
  <si>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</si>
  <si>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</si>
  <si>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</si>
  <si>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</si>
  <si>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</si>
  <si>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</si>
  <si>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</si>
  <si>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</si>
  <si>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</si>
  <si>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</si>
  <si>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</si>
  <si>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</si>
  <si>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</si>
  <si>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</si>
  <si>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</si>
  <si>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</si>
  <si>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</si>
  <si>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</si>
  <si>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</si>
  <si>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</si>
  <si>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</si>
  <si>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</si>
  <si>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</si>
  <si>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</si>
  <si>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</si>
  <si>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</si>
  <si>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</si>
  <si>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</si>
  <si>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</si>
  <si>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</si>
  <si>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</si>
  <si>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</si>
  <si>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</si>
  <si>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</si>
  <si>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</si>
  <si>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</si>
  <si>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</si>
  <si>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</si>
  <si>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</si>
  <si>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</si>
  <si>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</si>
  <si>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</si>
  <si>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</si>
  <si>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</si>
  <si>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</si>
  <si>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</si>
  <si>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</si>
  <si>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</si>
  <si>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</si>
  <si>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</si>
  <si>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</si>
  <si>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</si>
  <si>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</si>
  <si>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</si>
  <si>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</si>
  <si>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</si>
  <si>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</si>
  <si>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</si>
  <si>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</si>
  <si>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</si>
  <si>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</si>
  <si>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</si>
  <si>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</si>
  <si>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</si>
  <si>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</si>
  <si>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</si>
  <si>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</si>
  <si>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</si>
  <si>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</si>
  <si>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</si>
  <si>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</si>
  <si>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</si>
  <si>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</si>
  <si>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</si>
  <si>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</si>
  <si>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</si>
  <si>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</si>
  <si>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</si>
  <si>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</si>
  <si>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</si>
  <si>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</si>
  <si>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</si>
  <si>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</si>
  <si>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</si>
  <si>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</si>
  <si>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</si>
  <si>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</si>
  <si>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</si>
  <si>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</si>
  <si>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</si>
  <si>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</si>
  <si>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</si>
  <si>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</si>
  <si>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</si>
  <si>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</si>
  <si>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</si>
  <si>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</si>
  <si>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</si>
  <si>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</si>
  <si>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</si>
  <si>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</si>
  <si>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</si>
  <si>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</si>
  <si>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</si>
  <si>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</si>
  <si>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</si>
  <si>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</si>
  <si>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</si>
  <si>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</si>
  <si>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</si>
  <si>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</si>
  <si>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</si>
  <si>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</si>
  <si>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</si>
  <si>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</si>
  <si>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</si>
  <si>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</si>
  <si>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</si>
  <si>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</si>
  <si>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</si>
  <si>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</si>
  <si>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</si>
  <si>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</si>
  <si>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</si>
  <si>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</si>
  <si>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</si>
  <si>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</si>
  <si>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</si>
  <si>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</si>
  <si>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</si>
  <si>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</si>
  <si>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</si>
  <si>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</si>
  <si>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</si>
  <si>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</si>
  <si>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</si>
  <si>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</si>
  <si>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</si>
  <si>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</si>
  <si>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</si>
  <si>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</si>
  <si>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</si>
  <si>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</si>
  <si>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</si>
  <si>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</si>
  <si>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</si>
  <si>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</si>
  <si>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</si>
  <si>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</si>
  <si>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</si>
  <si>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</si>
  <si>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</si>
  <si>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</si>
  <si>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</si>
  <si>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</si>
  <si>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</si>
  <si>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</si>
  <si>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</si>
  <si>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</si>
  <si>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</si>
  <si>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</si>
  <si>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</si>
  <si>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</si>
  <si>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</si>
  <si>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</si>
  <si>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</si>
  <si>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</si>
  <si>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</si>
  <si>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</si>
  <si>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</si>
  <si>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</si>
  <si>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</si>
  <si>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</si>
  <si>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</si>
  <si>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</si>
  <si>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</si>
  <si>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</si>
  <si>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</si>
  <si>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</si>
  <si>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</si>
  <si>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</si>
  <si>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</si>
  <si>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</si>
  <si>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</si>
  <si>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</si>
  <si>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</si>
  <si>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</si>
  <si>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</si>
  <si>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</si>
  <si>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</si>
  <si>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</si>
  <si>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</si>
  <si>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</si>
  <si>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</si>
  <si>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</si>
  <si>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</si>
  <si>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</si>
  <si>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</si>
  <si>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</si>
  <si>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</si>
  <si>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</si>
  <si>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</si>
  <si>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</si>
  <si>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</si>
  <si>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</si>
  <si>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</si>
  <si>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</si>
  <si>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</si>
  <si>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</si>
  <si>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</si>
  <si>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</si>
  <si>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</si>
  <si>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</si>
  <si>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</si>
  <si>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</si>
  <si>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</si>
  <si>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</si>
  <si>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</si>
  <si>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</si>
  <si>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</si>
  <si>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</si>
  <si>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</si>
  <si>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</si>
  <si>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</si>
  <si>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</si>
  <si>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</si>
  <si>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</si>
  <si>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</si>
  <si>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</si>
  <si>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</si>
  <si>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</si>
  <si>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</si>
  <si>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</si>
  <si>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</si>
  <si>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</si>
  <si>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</si>
  <si>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</si>
  <si>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</si>
  <si>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</si>
  <si>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</si>
  <si>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</si>
  <si>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</si>
  <si>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</si>
  <si>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</si>
  <si>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</si>
  <si>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</si>
  <si>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</si>
  <si>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</si>
  <si>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</si>
  <si>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</si>
  <si>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</si>
  <si>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</si>
  <si>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</si>
  <si>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</si>
  <si>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</si>
  <si>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</si>
  <si>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</si>
  <si>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</si>
  <si>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</si>
  <si>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</si>
  <si>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</si>
  <si>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</si>
  <si>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</si>
  <si>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</si>
  <si>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</si>
  <si>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</si>
  <si>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</si>
  <si>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</si>
  <si>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</si>
  <si>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</si>
  <si>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</si>
  <si>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</si>
  <si>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</si>
  <si>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</si>
  <si>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</si>
  <si>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</si>
  <si>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</si>
  <si>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</si>
  <si>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</si>
  <si>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</si>
  <si>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</si>
  <si>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</si>
  <si>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</si>
  <si>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</si>
  <si>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</si>
  <si>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</si>
  <si>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</si>
  <si>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</si>
  <si>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</si>
  <si>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</si>
  <si>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</si>
  <si>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</si>
  <si>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</si>
  <si>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</si>
  <si>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</si>
  <si>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</si>
  <si>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</si>
  <si>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</si>
  <si>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</si>
  <si>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</si>
  <si>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</si>
  <si>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</si>
  <si>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</si>
  <si>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</si>
  <si>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</si>
  <si>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</si>
  <si>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</si>
  <si>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</si>
  <si>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</si>
  <si>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</si>
  <si>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</si>
  <si>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</si>
  <si>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</si>
  <si>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</si>
  <si>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</si>
  <si>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</si>
  <si>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</si>
  <si>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</si>
  <si>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</si>
  <si>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</si>
  <si>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</si>
  <si>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</si>
  <si>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</si>
  <si>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</si>
  <si>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</si>
  <si>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</si>
  <si>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</si>
  <si>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</si>
  <si>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</si>
  <si>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</si>
  <si>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</si>
  <si>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</si>
  <si>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</si>
  <si>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</si>
  <si>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</si>
  <si>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</si>
  <si>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</si>
  <si>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</si>
  <si>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</si>
  <si>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</si>
  <si>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</si>
  <si>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</si>
  <si>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</si>
  <si>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</si>
  <si>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</si>
  <si>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</si>
  <si>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</si>
  <si>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</si>
  <si>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</si>
  <si>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</si>
  <si>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</si>
  <si>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</si>
  <si>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</si>
  <si>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</si>
  <si>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</si>
  <si>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</si>
  <si>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</si>
  <si>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</si>
  <si>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</si>
  <si>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</si>
  <si>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</si>
  <si>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</si>
  <si>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</si>
  <si>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</si>
  <si>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</si>
  <si>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</si>
  <si>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</si>
  <si>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</si>
  <si>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</si>
  <si>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</si>
  <si>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</si>
  <si>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</si>
  <si>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</si>
  <si>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</si>
  <si>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</si>
  <si>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</si>
  <si>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</si>
  <si>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</si>
  <si>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</si>
  <si>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</si>
  <si>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</si>
  <si>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</si>
  <si>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</si>
  <si>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</si>
  <si>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</si>
  <si>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</si>
  <si>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</si>
  <si>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</si>
  <si>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</si>
  <si>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</si>
  <si>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</si>
  <si>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</si>
  <si>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</si>
  <si>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</si>
  <si>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</si>
  <si>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</si>
  <si>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</si>
  <si>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</si>
  <si>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</si>
  <si>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</si>
  <si>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</si>
  <si>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</si>
  <si>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</si>
  <si>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</si>
  <si>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</si>
  <si>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</si>
  <si>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</si>
  <si>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</si>
  <si>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</si>
  <si>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</si>
  <si>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</si>
  <si>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</si>
  <si>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</si>
  <si>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</si>
  <si>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</si>
  <si>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</si>
  <si>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</si>
  <si>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</si>
  <si>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</si>
  <si>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</si>
  <si>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</si>
  <si>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</si>
  <si>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</si>
  <si>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</si>
  <si>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</si>
  <si>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</si>
  <si>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</si>
  <si>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</si>
  <si>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</si>
  <si>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</si>
  <si>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</si>
  <si>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</si>
  <si>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</si>
  <si>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</si>
  <si>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</si>
  <si>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</si>
  <si>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</si>
  <si>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</si>
  <si>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</si>
  <si>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</si>
  <si>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</si>
  <si>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</si>
  <si>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</si>
  <si>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</si>
  <si>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</si>
  <si>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</si>
  <si>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</si>
  <si>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</si>
  <si>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</si>
  <si>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</si>
  <si>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</si>
  <si>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</si>
  <si>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</si>
  <si>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</si>
  <si>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</si>
  <si>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</si>
  <si>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</si>
  <si>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</si>
  <si>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</si>
  <si>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</si>
  <si>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</si>
  <si>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</si>
  <si>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</si>
  <si>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</si>
  <si>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</si>
  <si>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</si>
  <si>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</si>
  <si>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</si>
  <si>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</si>
  <si>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</si>
  <si>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</si>
  <si>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</si>
  <si>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</si>
  <si>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</si>
  <si>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</si>
  <si>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</si>
  <si>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</si>
  <si>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</si>
  <si>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</si>
  <si>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</si>
  <si>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</si>
  <si>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</si>
  <si>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</si>
  <si>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</si>
  <si>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</si>
  <si>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</si>
  <si>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</si>
  <si>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</si>
  <si>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</si>
  <si>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</si>
  <si>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</si>
  <si>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</si>
  <si>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</si>
  <si>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</si>
  <si>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</si>
  <si>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</si>
  <si>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</si>
  <si>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</si>
  <si>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</si>
  <si>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</si>
  <si>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</si>
  <si>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</si>
  <si>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</si>
  <si>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</si>
  <si>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</si>
  <si>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</si>
  <si>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</si>
  <si>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</si>
  <si>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</si>
  <si>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</si>
  <si>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</si>
  <si>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</si>
  <si>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</si>
  <si>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</si>
  <si>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</si>
  <si>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</si>
  <si>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</si>
  <si>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</si>
  <si>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</si>
  <si>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</si>
  <si>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</si>
  <si>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</si>
  <si>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</si>
  <si>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</si>
  <si>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</si>
  <si>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</si>
  <si>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</si>
  <si>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</si>
  <si>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</si>
  <si>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</si>
  <si>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</si>
  <si>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</si>
  <si>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</si>
  <si>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</si>
  <si>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</si>
  <si>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</si>
  <si>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</si>
  <si>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</si>
  <si>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</si>
  <si>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</si>
  <si>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</si>
  <si>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</si>
  <si>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</si>
  <si>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</si>
  <si>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</si>
  <si>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</si>
  <si>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</si>
  <si>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</si>
  <si>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</si>
  <si>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</si>
  <si>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</si>
  <si>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</si>
  <si>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</si>
  <si>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</si>
  <si>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</si>
  <si>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</si>
  <si>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</si>
  <si>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</si>
  <si>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</si>
  <si>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</si>
  <si>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</si>
  <si>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</si>
  <si>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</si>
  <si>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</si>
  <si>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</si>
  <si>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</si>
  <si>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</si>
  <si>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</si>
  <si>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</si>
  <si>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</si>
  <si>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</si>
  <si>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</si>
  <si>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</si>
  <si>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</si>
  <si>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</si>
  <si>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</si>
  <si>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</si>
  <si>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</si>
  <si>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</si>
  <si>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</si>
  <si>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</si>
  <si>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</si>
  <si>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</si>
  <si>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</si>
  <si>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</si>
  <si>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</si>
  <si>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</si>
  <si>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</si>
  <si>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</si>
  <si>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</si>
  <si>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</si>
  <si>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</si>
  <si>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</si>
  <si>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</si>
  <si>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</si>
  <si>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</si>
  <si>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</si>
  <si>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</si>
  <si>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</si>
  <si>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</si>
  <si>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</si>
  <si>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</si>
  <si>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</si>
  <si>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</si>
  <si>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</si>
  <si>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</si>
  <si>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</si>
  <si>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</si>
  <si>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</si>
  <si>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</si>
  <si>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</si>
  <si>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</si>
  <si>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</si>
  <si>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</si>
  <si>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</si>
  <si>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</si>
  <si>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</si>
  <si>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</si>
  <si>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</si>
  <si>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</si>
  <si>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</si>
  <si>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</si>
  <si>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</si>
  <si>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</si>
  <si>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</si>
  <si>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</si>
  <si>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</si>
  <si>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</si>
  <si>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</si>
  <si>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</si>
  <si>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</si>
  <si>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</si>
  <si>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</si>
  <si>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</si>
  <si>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</si>
  <si>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</si>
  <si>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</si>
  <si>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</si>
  <si>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</si>
  <si>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</si>
  <si>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</si>
  <si>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</si>
  <si>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</si>
  <si>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</si>
  <si>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</si>
  <si>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</si>
  <si>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</si>
  <si>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</si>
  <si>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</si>
  <si>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</si>
  <si>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</si>
  <si>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</si>
  <si>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</si>
  <si>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</si>
  <si>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</si>
  <si>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</si>
  <si>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</si>
  <si>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</si>
  <si>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</si>
  <si>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</si>
  <si>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</si>
  <si>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</si>
  <si>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</si>
  <si>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</si>
  <si>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</si>
  <si>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</si>
  <si>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</si>
  <si>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</si>
  <si>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</si>
  <si>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</si>
  <si>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</si>
  <si>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</si>
  <si>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</si>
  <si>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</si>
  <si>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</si>
  <si>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</si>
  <si>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</si>
  <si>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</si>
  <si>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</si>
  <si>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</si>
  <si>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</si>
  <si>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</si>
  <si>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</si>
  <si>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</si>
  <si>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</si>
  <si>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</si>
  <si>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</si>
  <si>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</si>
  <si>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</si>
  <si>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</si>
  <si>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</si>
  <si>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</si>
  <si>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</si>
  <si>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</si>
  <si>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</si>
  <si>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</si>
  <si>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</si>
  <si>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</si>
  <si>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</si>
  <si>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</si>
  <si>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</si>
  <si>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</si>
  <si>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</si>
  <si>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</si>
  <si>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</si>
  <si>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</si>
  <si>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</si>
  <si>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</si>
  <si>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</si>
  <si>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</si>
  <si>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</si>
  <si>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</si>
  <si>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</si>
  <si>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</si>
  <si>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</si>
  <si>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</si>
  <si>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</si>
  <si>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</si>
  <si>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</si>
  <si>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</si>
  <si>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</si>
  <si>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</si>
  <si>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</si>
  <si>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</si>
  <si>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</si>
  <si>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</si>
  <si>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</si>
  <si>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</si>
  <si>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</si>
  <si>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</si>
  <si>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</si>
  <si>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</si>
  <si>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</si>
  <si>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</si>
  <si>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</si>
  <si>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</si>
  <si>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</si>
  <si>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</si>
  <si>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</si>
  <si>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</si>
  <si>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</si>
  <si>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</si>
  <si>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</si>
  <si>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</si>
  <si>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</si>
  <si>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</si>
  <si>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</si>
  <si>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</si>
  <si>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</si>
  <si>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</si>
  <si>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</si>
  <si>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</si>
  <si>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</si>
  <si>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</si>
  <si>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</si>
  <si>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</si>
  <si>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</si>
  <si>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</si>
  <si>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</si>
  <si>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</si>
  <si>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</si>
  <si>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</si>
  <si>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</si>
  <si>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</si>
  <si>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</si>
  <si>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</si>
  <si>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</si>
  <si>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</si>
  <si>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</si>
  <si>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</si>
  <si>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</si>
  <si>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</si>
  <si>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</si>
  <si>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</si>
  <si>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</si>
  <si>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</si>
  <si>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</si>
  <si>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</si>
  <si>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</si>
  <si>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</si>
  <si>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</si>
  <si>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</si>
  <si>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</si>
  <si>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</si>
  <si>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</si>
  <si>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</si>
  <si>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</si>
  <si>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</si>
  <si>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</si>
  <si>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</si>
  <si>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</si>
  <si>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</si>
  <si>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</si>
  <si>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</si>
  <si>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</si>
  <si>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</si>
  <si>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</si>
  <si>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</si>
  <si>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</si>
  <si>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</si>
  <si>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</si>
  <si>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</si>
  <si>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</si>
  <si>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</si>
  <si>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</si>
  <si>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</si>
  <si>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</si>
  <si>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</si>
  <si>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</si>
  <si>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</si>
  <si>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</si>
  <si>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</si>
  <si>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</si>
  <si>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</si>
  <si>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</si>
  <si>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</si>
  <si>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</si>
  <si>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</si>
  <si>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</si>
  <si>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</si>
  <si>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</si>
  <si>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</si>
  <si>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</si>
  <si>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</si>
  <si>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</si>
  <si>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</si>
  <si>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</si>
  <si>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</si>
  <si>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</si>
  <si>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</si>
  <si>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</si>
  <si>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</si>
  <si>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</si>
  <si>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</si>
  <si>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</si>
  <si>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</si>
  <si>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</si>
  <si>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</si>
  <si>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</si>
  <si>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</si>
  <si>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</si>
  <si>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</si>
  <si>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</si>
  <si>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</si>
  <si>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</si>
  <si>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</si>
  <si>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</si>
  <si>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</si>
  <si>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</si>
  <si>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</si>
  <si>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</si>
  <si>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</si>
  <si>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</si>
  <si>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</si>
  <si>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</si>
  <si>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</si>
  <si>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</si>
  <si>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</si>
  <si>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</si>
  <si>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</si>
  <si>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</si>
  <si>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</si>
  <si>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</si>
  <si>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</si>
  <si>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</si>
  <si>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</si>
  <si>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</si>
  <si>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</si>
  <si>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</si>
  <si>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</si>
  <si>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</si>
  <si>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</si>
  <si>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</si>
  <si>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</si>
  <si>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</si>
  <si>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</si>
  <si>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</si>
  <si>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</si>
  <si>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</si>
  <si>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</si>
  <si>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</si>
  <si>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</si>
  <si>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</si>
  <si>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</si>
  <si>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</si>
  <si>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</si>
  <si>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</si>
  <si>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</si>
  <si>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</si>
  <si>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</si>
  <si>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</si>
  <si>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</si>
  <si>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</si>
  <si>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</si>
  <si>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</si>
  <si>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</si>
  <si>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</si>
  <si>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</si>
  <si>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</si>
  <si>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</si>
  <si>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</si>
  <si>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</si>
  <si>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</si>
  <si>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</si>
  <si>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</si>
  <si>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</si>
  <si>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</si>
  <si>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</si>
  <si>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</si>
  <si>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</si>
  <si>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</si>
  <si>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</si>
  <si>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</si>
  <si>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</si>
  <si>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</si>
  <si>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</si>
  <si>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</si>
  <si>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</si>
  <si>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</si>
  <si>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</si>
  <si>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</si>
  <si>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</si>
  <si>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</si>
  <si>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</si>
  <si>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</si>
  <si>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</si>
  <si>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</si>
  <si>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</si>
  <si>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</si>
  <si>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</si>
  <si>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</si>
  <si>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</si>
  <si>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</si>
  <si>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</si>
  <si>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</si>
  <si>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</si>
  <si>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</si>
  <si>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</si>
  <si>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</si>
  <si>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</si>
  <si>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</si>
  <si>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</si>
  <si>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</si>
  <si>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</si>
  <si>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</si>
  <si>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</si>
  <si>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</si>
  <si>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</si>
  <si>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</si>
  <si>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</si>
  <si>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</si>
  <si>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</si>
  <si>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</si>
  <si>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</si>
  <si>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</si>
  <si>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</si>
  <si>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</si>
  <si>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</si>
  <si>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</si>
  <si>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</si>
  <si>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</si>
  <si>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</si>
  <si>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</si>
  <si>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</si>
  <si>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</si>
  <si>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</si>
  <si>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</si>
  <si>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</si>
  <si>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</si>
  <si>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</si>
  <si>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</si>
  <si>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</si>
  <si>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</si>
  <si>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</si>
  <si>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</si>
  <si>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</si>
  <si>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</si>
  <si>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</si>
  <si>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</si>
  <si>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</si>
  <si>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</si>
  <si>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</si>
  <si>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</si>
  <si>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</si>
  <si>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</si>
  <si>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</si>
  <si>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</si>
  <si>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</si>
  <si>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</si>
  <si>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</si>
  <si>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</si>
  <si>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</si>
  <si>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</si>
  <si>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</si>
  <si>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</si>
  <si>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</si>
  <si>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</si>
  <si>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</si>
  <si>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</si>
  <si>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</si>
  <si>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</si>
  <si>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</si>
  <si>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</si>
  <si>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</si>
  <si>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</si>
  <si>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</si>
  <si>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</si>
  <si>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</si>
  <si>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</si>
  <si>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</si>
  <si>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</si>
  <si>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</si>
  <si>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</si>
  <si>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</si>
  <si>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</si>
  <si>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</si>
  <si>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</si>
  <si>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</si>
  <si>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</si>
  <si>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</si>
  <si>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</si>
  <si>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</si>
  <si>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</si>
  <si>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</si>
  <si>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</si>
  <si>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</si>
  <si>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</si>
  <si>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</si>
  <si>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</si>
  <si>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</si>
  <si>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</si>
  <si>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</si>
  <si>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</si>
  <si>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</si>
  <si>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</si>
  <si>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</si>
  <si>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</si>
  <si>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</si>
  <si>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</si>
  <si>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</si>
  <si>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</si>
  <si>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</si>
  <si>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</si>
  <si>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</si>
  <si>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</si>
  <si>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</si>
  <si>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</si>
  <si>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</si>
  <si>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</si>
  <si>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</si>
  <si>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</si>
  <si>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</si>
  <si>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</si>
  <si>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</si>
  <si>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</si>
  <si>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</si>
  <si>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</si>
  <si>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</si>
  <si>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</si>
  <si>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</si>
  <si>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</si>
  <si>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</si>
  <si>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</si>
  <si>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</si>
  <si>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</si>
  <si>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</si>
  <si>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</si>
  <si>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</si>
  <si>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</si>
  <si>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</si>
  <si>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</si>
  <si>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</si>
  <si>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</si>
  <si>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</si>
  <si>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</si>
  <si>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</si>
  <si>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</si>
  <si>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</si>
  <si>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</si>
  <si>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</si>
  <si>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</si>
  <si>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</si>
  <si>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</si>
  <si>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</si>
  <si>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</si>
  <si>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</si>
  <si>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</si>
  <si>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</si>
  <si>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</si>
  <si>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</si>
  <si>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</si>
  <si>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</si>
  <si>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</si>
  <si>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</si>
  <si>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</si>
  <si>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</si>
  <si>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</si>
  <si>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</si>
  <si>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</si>
  <si>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</si>
  <si>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</si>
  <si>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</si>
  <si>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</si>
  <si>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</si>
  <si>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</si>
  <si>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</si>
  <si>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</si>
  <si>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</si>
  <si>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</si>
  <si>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</si>
  <si>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</si>
  <si>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</si>
  <si>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</si>
  <si>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</si>
  <si>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</si>
  <si>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</si>
  <si>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</si>
  <si>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</si>
  <si>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</si>
  <si>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</si>
  <si>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</si>
  <si>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</si>
  <si>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</si>
  <si>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</si>
  <si>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</si>
  <si>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</si>
  <si>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</si>
  <si>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</si>
  <si>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</si>
  <si>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</si>
  <si>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</si>
  <si>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</si>
  <si>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</si>
  <si>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</si>
  <si>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</si>
  <si>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</si>
  <si>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</si>
  <si>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</si>
  <si>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</si>
  <si>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</si>
  <si>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</si>
  <si>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</si>
  <si>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</si>
  <si>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</si>
  <si>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</si>
  <si>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</si>
  <si>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</si>
  <si>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</si>
  <si>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</si>
  <si>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</si>
  <si>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</si>
  <si>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</si>
  <si>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</si>
  <si>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</si>
  <si>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</si>
  <si>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</si>
  <si>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</si>
  <si>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</si>
  <si>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</si>
  <si>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</si>
  <si>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</si>
  <si>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</si>
  <si>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</si>
  <si>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</si>
  <si>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</si>
  <si>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</si>
  <si>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</si>
  <si>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</si>
  <si>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</si>
  <si>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</si>
  <si>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</si>
  <si>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</si>
  <si>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</si>
  <si>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</si>
  <si>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</si>
  <si>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</si>
  <si>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</si>
  <si>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</si>
  <si>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</si>
  <si>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</si>
  <si>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</si>
  <si>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</si>
  <si>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</si>
  <si>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</si>
  <si>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</si>
  <si>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</si>
  <si>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</si>
  <si>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</si>
  <si>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</si>
  <si>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</si>
  <si>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</si>
  <si>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</si>
  <si>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</si>
  <si>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</si>
  <si>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</si>
  <si>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</si>
  <si>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</si>
  <si>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</si>
  <si>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</si>
  <si>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</si>
  <si>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</si>
  <si>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</si>
  <si>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</si>
  <si>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</si>
  <si>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</si>
  <si>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</si>
  <si>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</si>
  <si>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</si>
  <si>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</si>
  <si>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</si>
  <si>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</si>
  <si>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</si>
  <si>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</si>
  <si>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</si>
  <si>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</si>
  <si>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</si>
  <si>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</si>
  <si>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</si>
  <si>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</si>
  <si>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</si>
  <si>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</si>
  <si>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</si>
  <si>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</si>
  <si>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</si>
  <si>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</si>
  <si>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</si>
  <si>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</si>
  <si>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</si>
  <si>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</si>
  <si>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</si>
  <si>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</si>
  <si>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</si>
  <si>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</si>
  <si>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</si>
  <si>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</si>
  <si>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</si>
  <si>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</si>
  <si>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</si>
  <si>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</si>
  <si>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</si>
  <si>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</si>
  <si>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</si>
  <si>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</si>
  <si>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</si>
  <si>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</si>
  <si>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</si>
  <si>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</si>
  <si>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</si>
  <si>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</si>
  <si>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</si>
  <si>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</si>
  <si>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</si>
  <si>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</si>
  <si>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</si>
  <si>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</si>
  <si>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</si>
  <si>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</si>
  <si>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</si>
  <si>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</si>
  <si>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</si>
  <si>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</si>
  <si>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</si>
  <si>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</si>
  <si>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</si>
  <si>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</si>
  <si>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</si>
  <si>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</si>
  <si>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</si>
  <si>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</si>
  <si>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</si>
  <si>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</si>
  <si>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</si>
  <si>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</si>
  <si>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</si>
  <si>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</si>
  <si>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</si>
  <si>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</si>
  <si>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</si>
  <si>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</si>
  <si>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</si>
  <si>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</si>
  <si>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</si>
  <si>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</si>
  <si>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</si>
  <si>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</si>
  <si>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</si>
  <si>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</si>
  <si>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</si>
  <si>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</si>
  <si>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</si>
  <si>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</si>
  <si>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</si>
  <si>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</si>
  <si>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</si>
  <si>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</si>
  <si>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</si>
  <si>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</si>
  <si>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</si>
  <si>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</si>
  <si>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</si>
  <si>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</si>
  <si>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</si>
  <si>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</si>
  <si>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</si>
  <si>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</si>
  <si>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</si>
  <si>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</si>
  <si>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</si>
  <si>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</si>
  <si>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</si>
  <si>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</si>
  <si>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</si>
  <si>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</si>
  <si>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</si>
  <si>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</si>
  <si>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</si>
  <si>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</si>
  <si>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</si>
  <si>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</si>
  <si>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</si>
  <si>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</si>
  <si>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</si>
  <si>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</si>
  <si>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</si>
  <si>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</si>
  <si>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</si>
  <si>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</si>
  <si>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</si>
  <si>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</si>
  <si>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</si>
  <si>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</si>
  <si>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</si>
  <si>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</si>
  <si>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</si>
  <si>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</si>
  <si>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</si>
  <si>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</si>
  <si>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</si>
  <si>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</si>
  <si>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</si>
  <si>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</si>
  <si>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</si>
  <si>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</si>
  <si>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</si>
  <si>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</si>
  <si>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</si>
  <si>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</si>
  <si>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</si>
  <si>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</si>
  <si>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</si>
  <si>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</si>
  <si>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</si>
  <si>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</si>
  <si>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</si>
  <si>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</si>
  <si>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</si>
  <si>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</si>
  <si>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</si>
  <si>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</si>
  <si>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</si>
  <si>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</si>
  <si>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</si>
  <si>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</si>
  <si>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</si>
  <si>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</si>
  <si>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</si>
  <si>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</si>
  <si>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</si>
  <si>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</si>
  <si>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</si>
  <si>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</si>
  <si>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</si>
  <si>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</si>
  <si>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</si>
  <si>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</si>
  <si>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</si>
  <si>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</si>
  <si>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</si>
  <si>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</si>
  <si>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</si>
  <si>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</si>
  <si>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</si>
  <si>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</si>
  <si>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</si>
  <si>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</si>
  <si>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</si>
  <si>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</si>
  <si>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</si>
  <si>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</si>
  <si>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</si>
  <si>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</si>
  <si>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</si>
  <si>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</si>
  <si>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</si>
  <si>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</si>
  <si>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</si>
  <si>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</si>
  <si>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</si>
  <si>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</si>
  <si>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</si>
  <si>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</si>
  <si>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</si>
  <si>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</si>
  <si>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</si>
  <si>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</si>
  <si>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</si>
  <si>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</si>
  <si>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</si>
  <si>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</si>
  <si>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</si>
  <si>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</si>
  <si>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</si>
  <si>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</si>
  <si>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</si>
  <si>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</si>
  <si>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</si>
  <si>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</si>
  <si>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</si>
  <si>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</si>
  <si>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</si>
  <si>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</si>
  <si>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</si>
  <si>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</si>
  <si>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</si>
  <si>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</si>
  <si>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</si>
  <si>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</si>
  <si>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</si>
  <si>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</si>
  <si>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</si>
  <si>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</si>
  <si>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</si>
  <si>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</si>
  <si>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</si>
  <si>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</si>
  <si>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</si>
  <si>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</si>
  <si>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</si>
  <si>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</si>
  <si>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</si>
  <si>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</si>
  <si>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</si>
  <si>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</si>
  <si>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</si>
  <si>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</si>
  <si>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</si>
  <si>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</si>
  <si>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</si>
  <si>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</si>
  <si>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</si>
  <si>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</si>
  <si>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</si>
  <si>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</si>
  <si>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</si>
  <si>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</si>
  <si>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</si>
  <si>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</si>
  <si>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</si>
  <si>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</si>
  <si>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</si>
  <si>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</si>
  <si>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</si>
  <si>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</si>
  <si>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</si>
  <si>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</si>
  <si>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</si>
  <si>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</si>
  <si>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</si>
  <si>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</si>
  <si>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</si>
  <si>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</si>
  <si>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</si>
  <si>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</si>
  <si>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</si>
  <si>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</si>
  <si>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</si>
  <si>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</si>
  <si>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</si>
  <si>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</si>
  <si>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</si>
  <si>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</si>
  <si>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</si>
  <si>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</si>
  <si>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</si>
  <si>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</si>
  <si>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</si>
  <si>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</si>
  <si>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</si>
  <si>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</si>
  <si>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</si>
  <si>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</si>
  <si>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</si>
  <si>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</si>
  <si>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</si>
  <si>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</si>
  <si>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</si>
  <si>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</si>
  <si>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</si>
  <si>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</si>
  <si>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</si>
  <si>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</si>
  <si>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</si>
  <si>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</si>
  <si>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</si>
  <si>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</si>
  <si>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</si>
  <si>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</si>
  <si>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</si>
  <si>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</si>
  <si>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</si>
  <si>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</si>
  <si>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</si>
  <si>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</si>
  <si>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</si>
  <si>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</si>
  <si>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</si>
  <si>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</si>
  <si>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</si>
  <si>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</si>
  <si>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</si>
  <si>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</si>
  <si>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</si>
  <si>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</si>
  <si>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</si>
  <si>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</si>
  <si>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</si>
  <si>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</si>
  <si>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</si>
  <si>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</si>
  <si>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</si>
  <si>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</si>
  <si>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</si>
  <si>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</si>
  <si>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</si>
  <si>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</si>
  <si>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</si>
  <si>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</si>
  <si>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</si>
  <si>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</si>
  <si>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</si>
  <si>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</si>
  <si>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</si>
  <si>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</si>
  <si>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</si>
  <si>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</si>
  <si>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</si>
  <si>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</si>
  <si>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</si>
  <si>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</si>
  <si>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</si>
  <si>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</si>
  <si>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</si>
  <si>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</si>
  <si>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</si>
  <si>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</si>
  <si>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</si>
  <si>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</si>
  <si>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</si>
  <si>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</si>
  <si>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</si>
  <si>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</si>
  <si>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</si>
  <si>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</si>
  <si>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</si>
  <si>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</si>
  <si>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</si>
  <si>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</si>
  <si>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</si>
  <si>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</si>
  <si>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</si>
  <si>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</si>
  <si>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</si>
  <si>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</si>
  <si>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</si>
  <si>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</si>
  <si>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</si>
  <si>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</si>
  <si>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</si>
  <si>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</si>
  <si>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</si>
  <si>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</si>
  <si>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</si>
  <si>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</si>
  <si>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</si>
  <si>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</si>
  <si>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</si>
  <si>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</si>
  <si>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</si>
  <si>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</si>
  <si>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</si>
  <si>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</si>
  <si>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</si>
  <si>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</si>
  <si>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</si>
  <si>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</si>
  <si>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</si>
  <si>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</si>
  <si>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</si>
  <si>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</si>
  <si>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</si>
  <si>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</si>
  <si>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</si>
  <si>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</si>
  <si>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</si>
  <si>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</si>
  <si>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</si>
  <si>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</si>
  <si>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</si>
  <si>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</si>
  <si>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</si>
  <si>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</si>
  <si>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</si>
  <si>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</si>
  <si>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</si>
  <si>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</si>
  <si>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</si>
  <si>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</si>
  <si>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</si>
  <si>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</si>
  <si>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</si>
  <si>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</si>
  <si>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</si>
  <si>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</si>
  <si>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</si>
  <si>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</si>
  <si>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</si>
  <si>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</si>
  <si>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</si>
  <si>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</si>
  <si>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</si>
  <si>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</si>
  <si>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</si>
  <si>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</si>
  <si>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</si>
  <si>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</si>
  <si>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</si>
  <si>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</si>
  <si>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</si>
  <si>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</si>
  <si>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</si>
  <si>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</si>
  <si>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</si>
  <si>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</si>
  <si>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</si>
  <si>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</si>
  <si>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</si>
  <si>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</si>
  <si>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</si>
  <si>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</si>
  <si>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</si>
  <si>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</si>
  <si>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</si>
  <si>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</si>
  <si>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</si>
  <si>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</si>
  <si>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</si>
  <si>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</si>
  <si>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</si>
  <si>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</si>
  <si>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</si>
  <si>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</si>
  <si>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</si>
  <si>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</si>
  <si>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</si>
  <si>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</si>
  <si>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</si>
  <si>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</si>
  <si>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</si>
  <si>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</si>
  <si>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</si>
  <si>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</si>
  <si>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</si>
  <si>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</si>
  <si>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</si>
  <si>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</si>
  <si>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</si>
  <si>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</si>
  <si>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</si>
  <si>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</si>
  <si>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</si>
  <si>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</si>
  <si>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</si>
  <si>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</si>
  <si>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</si>
  <si>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</si>
  <si>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</si>
  <si>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</si>
  <si>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</si>
  <si>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</si>
  <si>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</si>
  <si>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</si>
  <si>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</si>
  <si>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</si>
  <si>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</si>
  <si>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</si>
  <si>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</si>
  <si>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</si>
  <si>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</si>
  <si>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</si>
  <si>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</si>
  <si>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</si>
  <si>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</si>
  <si>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</si>
  <si>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</si>
  <si>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</si>
  <si>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</si>
  <si>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</si>
  <si>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</si>
  <si>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</si>
  <si>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</si>
  <si>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</si>
  <si>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</si>
  <si>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</si>
  <si>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</si>
  <si>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</si>
  <si>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</si>
  <si>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</si>
  <si>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</si>
  <si>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</si>
  <si>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</si>
  <si>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</si>
  <si>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</si>
  <si>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</si>
  <si>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</si>
  <si>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</si>
  <si>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</si>
  <si>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</si>
  <si>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</si>
  <si>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</si>
  <si>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</si>
  <si>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</si>
  <si>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</si>
  <si>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</si>
  <si>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</si>
  <si>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</si>
  <si>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</si>
  <si>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</si>
  <si>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</si>
  <si>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</si>
  <si>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</si>
  <si>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</si>
  <si>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</si>
  <si>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</si>
  <si>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</si>
  <si>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</si>
  <si>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</si>
  <si>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</si>
  <si>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</si>
  <si>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</si>
  <si>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</si>
  <si>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</si>
  <si>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</si>
  <si>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</si>
  <si>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</si>
  <si>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</si>
  <si>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</si>
  <si>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</si>
  <si>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</si>
  <si>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</si>
  <si>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</si>
  <si>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</si>
  <si>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</si>
  <si>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</si>
  <si>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</si>
  <si>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</si>
  <si>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</si>
  <si>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</si>
  <si>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</si>
  <si>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</si>
  <si>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</si>
  <si>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</si>
  <si>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</si>
  <si>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</si>
  <si>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</si>
  <si>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</si>
  <si>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</si>
  <si>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</si>
  <si>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</si>
  <si>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</si>
  <si>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</si>
  <si>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</si>
  <si>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</si>
  <si>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</si>
  <si>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</si>
  <si>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</si>
  <si>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</si>
  <si>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</si>
  <si>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</si>
  <si>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</si>
  <si>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</si>
  <si>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</si>
  <si>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</si>
  <si>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</si>
  <si>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</si>
  <si>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</si>
  <si>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</si>
  <si>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</si>
  <si>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</si>
  <si>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</si>
  <si>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</si>
  <si>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</si>
  <si>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</si>
  <si>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</si>
  <si>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</si>
  <si>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</si>
  <si>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</si>
  <si>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</si>
  <si>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</si>
  <si>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</si>
  <si>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</si>
  <si>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</si>
  <si>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</si>
  <si>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</si>
  <si>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</si>
  <si>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</si>
  <si>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</si>
  <si>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</si>
  <si>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</si>
  <si>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</si>
  <si>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</si>
  <si>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</si>
  <si>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</si>
  <si>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</si>
  <si>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</si>
  <si>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</si>
  <si>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</si>
  <si>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</si>
  <si>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</si>
  <si>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</si>
  <si>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</si>
  <si>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</si>
  <si>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</si>
  <si>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</si>
  <si>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</si>
  <si>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</si>
  <si>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</si>
  <si>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</si>
  <si>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</si>
  <si>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</si>
  <si>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</si>
  <si>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</si>
  <si>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</si>
  <si>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</si>
  <si>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</si>
  <si>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</si>
  <si>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</si>
  <si>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</si>
  <si>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</si>
  <si>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</si>
  <si>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</si>
  <si>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</si>
  <si>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</si>
  <si>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</si>
  <si>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</si>
  <si>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</si>
  <si>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</si>
  <si>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</si>
  <si>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</si>
  <si>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</si>
  <si>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</si>
  <si>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</si>
  <si>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</si>
  <si>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</si>
  <si>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</si>
  <si>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</si>
  <si>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</si>
  <si>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</si>
  <si>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</si>
  <si>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</si>
  <si>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</si>
  <si>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</si>
  <si>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</si>
  <si>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</si>
  <si>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</si>
  <si>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</si>
  <si>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</si>
  <si>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</si>
  <si>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</si>
  <si>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</si>
  <si>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</si>
  <si>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</si>
  <si>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</si>
  <si>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</si>
  <si>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</si>
  <si>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</si>
  <si>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</si>
  <si>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</si>
  <si>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</si>
  <si>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</si>
  <si>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</si>
  <si>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</si>
  <si>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</si>
  <si>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</si>
  <si>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</si>
  <si>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</si>
  <si>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</si>
  <si>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</si>
  <si>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</si>
  <si>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</si>
  <si>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</si>
  <si>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</si>
  <si>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</si>
  <si>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</si>
  <si>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</si>
  <si>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</si>
  <si>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</si>
  <si>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</si>
  <si>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</si>
  <si>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</si>
  <si>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</si>
  <si>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</si>
  <si>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</si>
  <si>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</si>
  <si>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</si>
  <si>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</si>
  <si>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</si>
  <si>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</si>
  <si>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</si>
  <si>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</si>
  <si>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</si>
  <si>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</si>
  <si>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</si>
  <si>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</si>
  <si>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</si>
  <si>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</si>
  <si>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</si>
  <si>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</si>
  <si>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</si>
  <si>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</si>
  <si>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</si>
  <si>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</si>
  <si>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</si>
  <si>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</si>
  <si>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</si>
  <si>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</si>
  <si>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</si>
  <si>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</si>
  <si>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</si>
  <si>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</si>
  <si>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</si>
  <si>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</si>
  <si>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</si>
  <si>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</si>
  <si>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</si>
  <si>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</si>
  <si>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</si>
  <si>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</si>
  <si>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</si>
  <si>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</si>
  <si>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</si>
  <si>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</si>
  <si>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</si>
  <si>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</si>
  <si>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</si>
  <si>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</si>
  <si>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</si>
  <si>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</si>
  <si>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</si>
  <si>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</si>
  <si>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</si>
  <si>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</si>
  <si>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</si>
  <si>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</si>
  <si>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</si>
  <si>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</si>
  <si>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</si>
  <si>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</si>
  <si>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</si>
  <si>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</si>
  <si>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</si>
  <si>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</si>
  <si>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</si>
  <si>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</si>
  <si>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</si>
  <si>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</si>
  <si>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</si>
  <si>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</si>
  <si>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</si>
  <si>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</si>
  <si>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</si>
  <si>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</si>
  <si>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</si>
  <si>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</si>
  <si>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</si>
  <si>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</si>
  <si>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</si>
  <si>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</si>
  <si>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</si>
  <si>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</si>
  <si>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</si>
  <si>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</si>
  <si>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</si>
  <si>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</si>
  <si>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</si>
  <si>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</si>
  <si>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</si>
  <si>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</si>
  <si>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</si>
  <si>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</si>
  <si>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</si>
  <si>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</si>
  <si>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</si>
  <si>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</si>
  <si>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</si>
  <si>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</si>
  <si>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</si>
  <si>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</si>
  <si>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</si>
  <si>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</si>
  <si>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</si>
  <si>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</si>
  <si>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</si>
  <si>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</si>
  <si>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</si>
  <si>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</si>
  <si>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</si>
  <si>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</si>
  <si>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</si>
  <si>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</si>
  <si>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</si>
  <si>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</si>
  <si>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</si>
  <si>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</si>
  <si>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</si>
  <si>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</si>
  <si>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</si>
  <si>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</si>
  <si>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</si>
  <si>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</si>
  <si>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</si>
  <si>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</si>
  <si>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</si>
  <si>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</si>
  <si>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</si>
  <si>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</si>
  <si>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</si>
  <si>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</si>
  <si>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</si>
  <si>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</si>
  <si>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</si>
  <si>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</si>
  <si>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</si>
  <si>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</si>
  <si>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</si>
  <si>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</si>
  <si>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</si>
  <si>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</si>
  <si>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</si>
  <si>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</si>
  <si>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</si>
  <si>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</si>
  <si>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</si>
  <si>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</si>
  <si>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</si>
  <si>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</si>
  <si>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</si>
  <si>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</si>
  <si>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</si>
  <si>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</si>
  <si>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</si>
  <si>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</si>
  <si>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</si>
  <si>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</si>
  <si>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</si>
  <si>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</si>
  <si>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</si>
  <si>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</si>
  <si>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</si>
  <si>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</si>
  <si>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</si>
  <si>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</si>
  <si>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</si>
  <si>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</si>
  <si>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</si>
  <si>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</si>
  <si>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</si>
  <si>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</si>
  <si>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</si>
  <si>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</si>
  <si>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</si>
  <si>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</si>
  <si>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</si>
  <si>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</si>
  <si>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</si>
  <si>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</si>
  <si>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</si>
  <si>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</si>
  <si>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</si>
  <si>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</si>
  <si>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</si>
  <si>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</si>
  <si>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</si>
  <si>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</si>
  <si>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</si>
  <si>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</si>
  <si>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</si>
  <si>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</si>
  <si>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</si>
  <si>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</si>
  <si>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</si>
  <si>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</si>
  <si>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</si>
  <si>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</si>
  <si>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</si>
  <si>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</si>
  <si>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</si>
  <si>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</si>
  <si>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</si>
  <si>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</si>
  <si>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</si>
  <si>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</si>
  <si>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</si>
  <si>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</si>
  <si>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</si>
  <si>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</si>
  <si>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</si>
  <si>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</si>
  <si>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</si>
  <si>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</si>
  <si>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</si>
  <si>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</si>
  <si>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</si>
  <si>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</si>
  <si>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</si>
  <si>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</si>
  <si>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</si>
  <si>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</si>
  <si>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</si>
  <si>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</si>
  <si>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</si>
  <si>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</si>
  <si>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</si>
  <si>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</si>
  <si>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</si>
  <si>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</si>
  <si>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</si>
  <si>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</si>
  <si>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</si>
  <si>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</si>
  <si>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</si>
  <si>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</si>
  <si>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</si>
  <si>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</si>
  <si>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</si>
  <si>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</si>
  <si>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</si>
  <si>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</si>
  <si>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</si>
  <si>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</si>
  <si>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</si>
  <si>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</si>
  <si>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</si>
  <si>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</si>
  <si>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</si>
  <si>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</si>
  <si>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</si>
  <si>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</si>
  <si>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</si>
  <si>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</si>
  <si>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</si>
  <si>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</si>
  <si>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</si>
  <si>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</si>
  <si>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</si>
  <si>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</si>
  <si>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</si>
  <si>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</si>
  <si>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</si>
  <si>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</si>
  <si>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</si>
  <si>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</si>
  <si>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</si>
  <si>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</si>
  <si>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</si>
  <si>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</si>
  <si>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</si>
  <si>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</si>
  <si>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</si>
  <si>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</si>
  <si>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</si>
  <si>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</si>
  <si>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</si>
  <si>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</si>
  <si>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</si>
  <si>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</si>
  <si>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</si>
  <si>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</si>
  <si>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</si>
  <si>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</si>
  <si>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</si>
  <si>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</si>
  <si>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</si>
  <si>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</si>
  <si>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</si>
  <si>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</si>
  <si>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</si>
  <si>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</si>
  <si>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</si>
  <si>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</si>
  <si>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</si>
  <si>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</si>
  <si>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</si>
  <si>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</si>
  <si>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</si>
  <si>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</si>
  <si>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</si>
  <si>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</si>
  <si>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</si>
  <si>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</si>
  <si>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</si>
  <si>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</si>
  <si>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</si>
  <si>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</si>
  <si>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</si>
  <si>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</si>
  <si>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</si>
  <si>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</si>
  <si>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</si>
  <si>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</si>
  <si>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</si>
  <si>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</si>
  <si>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</si>
  <si>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</si>
  <si>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</si>
  <si>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</si>
  <si>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</si>
  <si>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</si>
  <si>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</si>
  <si>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</si>
  <si>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</si>
  <si>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</si>
  <si>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</si>
  <si>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</si>
  <si>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</si>
  <si>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</si>
  <si>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</si>
  <si>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</si>
  <si>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</si>
  <si>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</si>
  <si>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</si>
  <si>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</si>
  <si>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</si>
  <si>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</si>
  <si>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</si>
  <si>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</si>
  <si>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</si>
  <si>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</si>
  <si>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</si>
  <si>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</si>
  <si>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</si>
  <si>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</si>
  <si>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</si>
  <si>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</si>
  <si>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</si>
  <si>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</si>
  <si>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</si>
  <si>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</si>
  <si>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</si>
  <si>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</si>
  <si>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</si>
  <si>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</si>
  <si>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</si>
  <si>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</si>
  <si>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</si>
  <si>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</si>
  <si>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</si>
  <si>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</si>
  <si>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</si>
  <si>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</si>
  <si>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</si>
  <si>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</si>
  <si>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</si>
  <si>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</si>
  <si>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</si>
  <si>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</si>
  <si>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</si>
  <si>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</si>
  <si>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</si>
  <si>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</si>
  <si>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</si>
  <si>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</si>
  <si>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</si>
  <si>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</si>
  <si>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</si>
  <si>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</si>
  <si>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</si>
  <si>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</si>
  <si>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</si>
  <si>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</si>
  <si>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</si>
  <si>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</si>
  <si>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</si>
  <si>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</si>
  <si>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</si>
  <si>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</si>
  <si>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</si>
  <si>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</si>
  <si>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</si>
  <si>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</si>
  <si>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</si>
  <si>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</si>
  <si>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</si>
  <si>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</si>
  <si>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</si>
  <si>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</si>
  <si>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</si>
  <si>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</si>
  <si>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</si>
  <si>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</si>
  <si>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</si>
  <si>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</si>
  <si>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</si>
  <si>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</si>
  <si>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</si>
  <si>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</si>
  <si>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</si>
  <si>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</si>
  <si>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</si>
  <si>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</si>
  <si>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</si>
  <si>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</si>
  <si>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</si>
  <si>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</si>
  <si>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</si>
  <si>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</si>
  <si>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</si>
  <si>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</si>
  <si>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</si>
  <si>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</si>
  <si>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</si>
  <si>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</si>
  <si>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</si>
  <si>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</si>
  <si>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</si>
  <si>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</si>
  <si>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</si>
  <si>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</si>
  <si>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</si>
  <si>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</si>
  <si>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</si>
  <si>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</si>
  <si>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</si>
  <si>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</si>
  <si>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</si>
  <si>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</si>
  <si>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</si>
  <si>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</si>
  <si>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</si>
  <si>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</si>
  <si>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</si>
  <si>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</si>
  <si>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</si>
  <si>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</si>
  <si>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</si>
  <si>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</si>
  <si>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</si>
  <si>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</si>
  <si>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</si>
  <si>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</si>
  <si>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</si>
  <si>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</si>
  <si>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</si>
  <si>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</si>
  <si>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</si>
  <si>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</si>
  <si>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</si>
  <si>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</si>
  <si>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</si>
  <si>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</si>
  <si>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</si>
  <si>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</si>
  <si>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</si>
  <si>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</si>
  <si>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</si>
  <si>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</si>
  <si>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</si>
  <si>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</si>
  <si>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</si>
  <si>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</si>
  <si>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</si>
  <si>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</si>
  <si>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</si>
  <si>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</si>
  <si>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</si>
  <si>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</si>
  <si>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</si>
  <si>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</si>
  <si>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</si>
  <si>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</si>
  <si>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</si>
  <si>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</si>
  <si>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</si>
  <si>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</si>
  <si>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</si>
  <si>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</si>
  <si>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</si>
  <si>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</si>
  <si>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</si>
  <si>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</si>
  <si>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</si>
  <si>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</si>
  <si>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</si>
  <si>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</si>
  <si>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</si>
  <si>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</si>
  <si>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</si>
  <si>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</si>
  <si>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</si>
  <si>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</si>
  <si>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</si>
  <si>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</si>
  <si>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</si>
  <si>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</si>
  <si>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</si>
  <si>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</si>
  <si>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</si>
  <si>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</si>
  <si>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</si>
  <si>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</si>
  <si>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</si>
  <si>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</si>
  <si>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</si>
  <si>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</si>
  <si>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</si>
  <si>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</si>
  <si>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</si>
  <si>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</si>
  <si>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</si>
  <si>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</si>
  <si>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</si>
  <si>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</si>
  <si>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</si>
  <si>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</si>
  <si>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</si>
  <si>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</si>
  <si>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</si>
  <si>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</si>
  <si>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</si>
  <si>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</si>
  <si>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</si>
  <si>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</si>
  <si>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</si>
  <si>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</si>
  <si>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</si>
  <si>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</si>
  <si>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</si>
  <si>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</si>
  <si>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</si>
  <si>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</si>
  <si>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</si>
  <si>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</si>
  <si>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</si>
  <si>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</si>
  <si>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</si>
  <si>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</si>
  <si>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</si>
  <si>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</si>
  <si>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</si>
  <si>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</si>
  <si>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</si>
  <si>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</si>
  <si>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</si>
  <si>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</si>
  <si>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</si>
  <si>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</si>
  <si>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</si>
  <si>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</si>
  <si>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</si>
  <si>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</si>
  <si>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</si>
  <si>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</si>
  <si>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</si>
  <si>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</si>
  <si>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</si>
  <si>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</si>
  <si>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</si>
  <si>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</si>
  <si>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</si>
  <si>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</si>
  <si>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</si>
  <si>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</si>
  <si>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</si>
  <si>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</si>
  <si>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</si>
  <si>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</si>
  <si>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</si>
  <si>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</si>
  <si>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</si>
  <si>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</si>
  <si>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</si>
  <si>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</si>
  <si>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</si>
  <si>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</si>
  <si>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</si>
  <si>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</si>
  <si>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</si>
  <si>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</si>
  <si>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</si>
  <si>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</si>
  <si>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</si>
  <si>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</si>
  <si>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</si>
  <si>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</si>
  <si>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</si>
  <si>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</si>
  <si>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</si>
  <si>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</si>
  <si>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</si>
  <si>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</si>
  <si>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</si>
  <si>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</si>
  <si>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</si>
  <si>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</si>
  <si>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</si>
  <si>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</si>
  <si>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</si>
  <si>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</si>
  <si>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</si>
  <si>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</si>
  <si>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</si>
  <si>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</si>
  <si>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</si>
  <si>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</si>
  <si>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</si>
  <si>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</si>
  <si>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</si>
  <si>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</si>
  <si>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</si>
  <si>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</si>
  <si>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</si>
  <si>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</si>
  <si>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</si>
  <si>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</si>
  <si>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</si>
  <si>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</si>
  <si>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</si>
  <si>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</si>
  <si>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</si>
  <si>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</si>
  <si>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</si>
  <si>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</si>
  <si>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</si>
  <si>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</si>
  <si>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</si>
  <si>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</si>
  <si>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</si>
  <si>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</si>
  <si>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</si>
  <si>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</si>
  <si>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</si>
  <si>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</si>
  <si>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</si>
  <si>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</si>
  <si>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</si>
  <si>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</si>
  <si>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</si>
  <si>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</si>
  <si>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</si>
  <si>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</si>
  <si>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</si>
  <si>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</si>
  <si>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</si>
  <si>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</si>
  <si>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</si>
  <si>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</si>
  <si>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</si>
  <si>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</si>
  <si>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</si>
  <si>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</si>
  <si>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</si>
  <si>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</si>
  <si>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</si>
  <si>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</si>
  <si>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</si>
  <si>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</si>
  <si>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</si>
  <si>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</si>
  <si>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</si>
  <si>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</si>
  <si>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</si>
  <si>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</si>
  <si>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</si>
  <si>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</si>
  <si>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</si>
  <si>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</si>
  <si>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</si>
  <si>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</si>
  <si>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</si>
  <si>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</si>
  <si>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</si>
  <si>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</si>
  <si>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</si>
  <si>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</si>
  <si>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</si>
  <si>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</si>
  <si>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</si>
  <si>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</si>
  <si>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</si>
  <si>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</si>
  <si>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</si>
  <si>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</si>
  <si>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</si>
  <si>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</si>
  <si>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</si>
  <si>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</si>
  <si>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</si>
  <si>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</si>
  <si>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</si>
  <si>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</si>
  <si>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</si>
  <si>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</si>
  <si>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</si>
  <si>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</si>
  <si>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</si>
  <si>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</si>
  <si>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</si>
  <si>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</si>
  <si>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</si>
  <si>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</si>
  <si>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</si>
  <si>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</si>
  <si>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</si>
  <si>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</si>
  <si>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</si>
  <si>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</si>
  <si>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</si>
  <si>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</si>
  <si>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</si>
  <si>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</si>
  <si>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</si>
  <si>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</si>
  <si>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</si>
  <si>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</si>
  <si>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</si>
  <si>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</si>
  <si>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</si>
  <si>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</si>
  <si>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</si>
  <si>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</si>
  <si>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</si>
  <si>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</si>
  <si>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</si>
  <si>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</si>
  <si>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</si>
  <si>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</si>
  <si>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</si>
  <si>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</si>
  <si>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</si>
  <si>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</si>
  <si>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</si>
  <si>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</si>
  <si>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</si>
  <si>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</si>
  <si>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</si>
  <si>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</si>
  <si>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</si>
  <si>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</si>
  <si>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</si>
  <si>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</si>
  <si>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</si>
  <si>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</si>
  <si>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</si>
  <si>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</si>
  <si>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</si>
  <si>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</si>
  <si>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</si>
  <si>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</si>
  <si>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</si>
  <si>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</si>
  <si>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</si>
  <si>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</si>
  <si>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</si>
  <si>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</si>
  <si>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</si>
  <si>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</si>
  <si>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</si>
  <si>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</si>
  <si>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</si>
  <si>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</si>
  <si>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</si>
  <si>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</si>
  <si>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</si>
  <si>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</si>
  <si>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</si>
  <si>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</si>
  <si>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</si>
  <si>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</si>
  <si>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</si>
  <si>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</si>
  <si>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</si>
  <si>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</si>
  <si>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</si>
  <si>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</si>
  <si>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</si>
  <si>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</si>
  <si>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</si>
  <si>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</si>
  <si>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</si>
  <si>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</si>
  <si>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</si>
  <si>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</si>
  <si>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</si>
  <si>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</si>
  <si>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</si>
  <si>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</si>
  <si>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</si>
  <si>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</si>
  <si>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</si>
  <si>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</si>
  <si>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</si>
  <si>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</si>
  <si>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</si>
  <si>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</si>
  <si>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</si>
  <si>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</si>
  <si>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</si>
  <si>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</si>
  <si>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</si>
  <si>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</si>
  <si>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</si>
  <si>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</si>
  <si>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</si>
  <si>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</si>
  <si>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</si>
  <si>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</si>
  <si>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</si>
  <si>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</si>
  <si>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</si>
  <si>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</si>
  <si>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</si>
  <si>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</si>
  <si>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</si>
  <si>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</si>
  <si>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</si>
  <si>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</si>
  <si>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</si>
  <si>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</si>
  <si>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</si>
  <si>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</si>
  <si>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</si>
  <si>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</si>
  <si>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</si>
  <si>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</si>
  <si>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</si>
  <si>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</si>
  <si>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</si>
  <si>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</si>
  <si>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</si>
  <si>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</si>
  <si>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</si>
  <si>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</si>
  <si>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</si>
  <si>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</si>
  <si>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</si>
  <si>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</si>
  <si>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</si>
  <si>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</si>
  <si>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</si>
  <si>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</si>
  <si>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</si>
  <si>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</si>
  <si>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</si>
  <si>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</si>
  <si>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</si>
  <si>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</si>
  <si>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</si>
  <si>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</si>
  <si>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</si>
  <si>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</si>
  <si>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</si>
  <si>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</si>
  <si>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</si>
  <si>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</si>
  <si>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</si>
  <si>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</si>
  <si>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</si>
  <si>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</si>
  <si>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</si>
  <si>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</si>
  <si>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</si>
  <si>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</si>
  <si>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</si>
  <si>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</si>
  <si>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</si>
  <si>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</si>
  <si>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</si>
  <si>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</si>
  <si>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</si>
  <si>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</si>
  <si>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</si>
  <si>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</si>
  <si>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</si>
  <si>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</si>
  <si>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</si>
  <si>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</si>
  <si>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</si>
  <si>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</si>
  <si>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</si>
  <si>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</si>
  <si>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</si>
  <si>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</si>
  <si>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</si>
  <si>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</si>
  <si>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</si>
  <si>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</si>
  <si>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</si>
  <si>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</si>
  <si>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</si>
  <si>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</si>
  <si>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</si>
  <si>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</si>
  <si>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</si>
  <si>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</si>
  <si>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</si>
  <si>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</si>
  <si>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</si>
  <si>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</si>
  <si>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</si>
  <si>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</si>
  <si>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</si>
  <si>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</si>
  <si>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</si>
  <si>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</si>
  <si>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</si>
  <si>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</si>
  <si>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</si>
  <si>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</si>
  <si>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</si>
  <si>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</si>
  <si>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</si>
  <si>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</si>
  <si>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</si>
  <si>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</si>
  <si>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</si>
  <si>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</si>
  <si>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</si>
  <si>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</si>
  <si>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</si>
  <si>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</si>
  <si>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</si>
  <si>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</si>
  <si>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</si>
  <si>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</si>
  <si>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</si>
  <si>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</si>
  <si>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</si>
  <si>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</si>
  <si>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</si>
  <si>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</si>
  <si>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</si>
  <si>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</si>
  <si>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</si>
  <si>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</si>
  <si>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</si>
  <si>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</si>
  <si>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</si>
  <si>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</si>
  <si>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</si>
  <si>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</si>
  <si>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</si>
  <si>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</si>
  <si>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</si>
  <si>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</si>
  <si>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</si>
  <si>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</si>
  <si>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</si>
  <si>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</si>
  <si>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</si>
  <si>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</si>
  <si>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</si>
  <si>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</si>
  <si>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</si>
  <si>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</si>
  <si>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</si>
  <si>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</si>
  <si>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</si>
  <si>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</si>
  <si>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</si>
  <si>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</si>
  <si>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</si>
  <si>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</si>
  <si>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</si>
  <si>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</si>
  <si>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</si>
  <si>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</si>
  <si>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</si>
  <si>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</si>
  <si>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</si>
  <si>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</si>
  <si>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</si>
  <si>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</si>
  <si>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</si>
  <si>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</si>
  <si>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</si>
  <si>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</si>
  <si>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</si>
  <si>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</si>
  <si>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</si>
  <si>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</si>
  <si>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</si>
  <si>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</si>
  <si>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</si>
  <si>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</si>
  <si>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</si>
  <si>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</si>
  <si>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</si>
  <si>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</si>
  <si>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</si>
  <si>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</si>
  <si>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</si>
  <si>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</si>
  <si>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</si>
  <si>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</si>
  <si>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</si>
  <si>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</si>
  <si>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</si>
  <si>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</si>
  <si>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</si>
  <si>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</si>
  <si>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</si>
  <si>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</si>
  <si>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</si>
  <si>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</si>
  <si>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</si>
  <si>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</si>
  <si>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</si>
  <si>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</si>
  <si>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</si>
  <si>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</si>
  <si>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</si>
  <si>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</si>
  <si>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</si>
  <si>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</si>
  <si>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</si>
  <si>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</si>
  <si>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</si>
  <si>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</si>
  <si>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</si>
  <si>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</si>
  <si>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</si>
  <si>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</si>
  <si>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</si>
  <si>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</si>
  <si>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</si>
  <si>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</si>
  <si>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</si>
  <si>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</si>
  <si>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</si>
  <si>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</si>
  <si>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</si>
  <si>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</si>
  <si>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</si>
  <si>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</si>
  <si>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</si>
  <si>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</si>
  <si>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</si>
  <si>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</si>
  <si>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</si>
  <si>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</si>
  <si>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</si>
  <si>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</si>
  <si>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</si>
  <si>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</si>
  <si>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</si>
  <si>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</si>
  <si>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</si>
  <si>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</si>
  <si>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</si>
  <si>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</si>
  <si>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</si>
  <si>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</si>
  <si>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</si>
  <si>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</si>
  <si>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</si>
  <si>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</si>
  <si>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</si>
  <si>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</si>
  <si>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</si>
  <si>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</si>
  <si>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</si>
  <si>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</si>
  <si>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</si>
  <si>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</si>
  <si>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</si>
  <si>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</si>
  <si>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</si>
  <si>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</si>
  <si>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</si>
  <si>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</si>
  <si>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</si>
  <si>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</si>
  <si>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</si>
  <si>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</si>
  <si>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</si>
  <si>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</si>
  <si>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</si>
  <si>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</si>
  <si>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</si>
  <si>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</si>
  <si>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</si>
  <si>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</si>
  <si>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</si>
  <si>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</si>
  <si>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</si>
  <si>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</si>
  <si>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</si>
  <si>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</si>
  <si>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</si>
  <si>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</si>
  <si>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</si>
  <si>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</si>
  <si>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</si>
  <si>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</si>
  <si>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</si>
  <si>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</si>
  <si>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</si>
  <si>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</si>
  <si>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</si>
  <si>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</si>
  <si>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</si>
  <si>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</si>
  <si>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</si>
  <si>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</si>
  <si>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</si>
  <si>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</si>
  <si>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</si>
  <si>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</si>
  <si>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</si>
  <si>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</si>
  <si>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</si>
  <si>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</si>
  <si>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</si>
  <si>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</si>
  <si>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</si>
  <si>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</si>
  <si>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</si>
  <si>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</si>
  <si>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</si>
  <si>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</si>
  <si>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</si>
  <si>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</si>
  <si>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</si>
  <si>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</si>
  <si>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</si>
  <si>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</si>
  <si>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</si>
  <si>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</si>
  <si>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</si>
  <si>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</si>
  <si>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</si>
  <si>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</si>
  <si>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</si>
  <si>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</si>
  <si>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</si>
  <si>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</si>
  <si>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</si>
  <si>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</si>
  <si>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</si>
  <si>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</si>
  <si>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</si>
  <si>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</si>
  <si>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</si>
  <si>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</si>
  <si>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</si>
  <si>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</si>
  <si>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</si>
  <si>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</si>
  <si>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</si>
  <si>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</si>
  <si>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</si>
  <si>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</si>
  <si>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</si>
  <si>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</si>
  <si>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</si>
  <si>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</si>
  <si>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</si>
  <si>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</si>
  <si>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</si>
  <si>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</si>
  <si>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</si>
  <si>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</si>
  <si>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</si>
  <si>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</si>
  <si>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</si>
  <si>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</si>
  <si>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</si>
  <si>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</si>
  <si>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</si>
  <si>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</si>
  <si>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</si>
  <si>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</si>
  <si>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</si>
  <si>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</si>
  <si>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</si>
  <si>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</si>
  <si>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</si>
  <si>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</si>
  <si>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</si>
  <si>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</si>
  <si>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</si>
  <si>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</si>
  <si>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</si>
  <si>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</si>
  <si>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</si>
  <si>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</si>
  <si>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</si>
  <si>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</si>
  <si>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</si>
  <si>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</si>
  <si>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</si>
  <si>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</si>
  <si>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</si>
  <si>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</si>
  <si>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</si>
  <si>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</si>
  <si>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</si>
  <si>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</si>
  <si>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</si>
  <si>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</si>
  <si>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</si>
  <si>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</si>
  <si>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</si>
  <si>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</si>
  <si>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</si>
  <si>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</si>
  <si>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</si>
  <si>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</si>
  <si>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</si>
  <si>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</si>
  <si>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</si>
  <si>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</si>
  <si>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</si>
  <si>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</si>
  <si>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</si>
  <si>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</si>
  <si>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</si>
  <si>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</si>
  <si>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</si>
  <si>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</si>
  <si>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</si>
  <si>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</si>
  <si>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</si>
  <si>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</si>
  <si>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</si>
  <si>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</si>
  <si>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</si>
  <si>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</si>
  <si>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</si>
  <si>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</si>
  <si>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</si>
  <si>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</si>
  <si>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</si>
  <si>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</si>
  <si>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</si>
  <si>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</si>
  <si>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</si>
  <si>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</si>
  <si>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</si>
  <si>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</si>
  <si>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</si>
  <si>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</si>
  <si>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</si>
  <si>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</si>
  <si>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</si>
  <si>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</si>
  <si>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</si>
  <si>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</si>
  <si>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</si>
  <si>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</si>
  <si>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</si>
  <si>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</si>
  <si>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</si>
  <si>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</si>
  <si>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</si>
  <si>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</si>
  <si>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</si>
  <si>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</si>
  <si>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</si>
  <si>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</si>
  <si>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</si>
  <si>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</si>
  <si>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</si>
  <si>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</si>
  <si>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</si>
  <si>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</si>
  <si>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</si>
  <si>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</si>
  <si>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</si>
  <si>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</si>
  <si>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</si>
  <si>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</si>
  <si>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</si>
  <si>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</si>
  <si>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</si>
  <si>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</si>
  <si>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</si>
  <si>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</si>
  <si>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</si>
  <si>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</si>
  <si>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</si>
  <si>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</si>
  <si>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</si>
  <si>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</si>
  <si>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</si>
  <si>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</si>
  <si>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</si>
  <si>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</si>
  <si>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</si>
  <si>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</si>
  <si>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</si>
  <si>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</si>
  <si>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</si>
  <si>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</si>
  <si>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</si>
  <si>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</si>
  <si>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</si>
  <si>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</si>
  <si>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</si>
  <si>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</si>
  <si>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</si>
  <si>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</si>
  <si>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</si>
  <si>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</si>
  <si>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</si>
  <si>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</si>
  <si>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</si>
  <si>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</si>
  <si>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</si>
  <si>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</si>
  <si>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</si>
  <si>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</si>
  <si>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</si>
  <si>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</si>
  <si>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</si>
  <si>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</si>
  <si>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</si>
  <si>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</si>
  <si>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</si>
  <si>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</si>
  <si>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</si>
  <si>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</si>
  <si>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</si>
  <si>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</si>
  <si>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</si>
  <si>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</si>
  <si>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</si>
  <si>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</si>
  <si>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</si>
  <si>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</si>
  <si>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</si>
  <si>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</si>
  <si>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</si>
  <si>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</si>
  <si>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</si>
  <si>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</si>
  <si>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</si>
  <si>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</si>
  <si>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</si>
  <si>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</si>
  <si>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</si>
  <si>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</si>
  <si>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</si>
  <si>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</si>
  <si>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</si>
  <si>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</si>
  <si>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</si>
  <si>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</si>
  <si>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</si>
  <si>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</si>
  <si>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</si>
  <si>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</si>
  <si>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</si>
  <si>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</si>
  <si>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</si>
  <si>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</si>
  <si>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</si>
  <si>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</si>
  <si>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</si>
  <si>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</si>
  <si>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</si>
  <si>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</si>
  <si>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</si>
  <si>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</si>
  <si>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</si>
  <si>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</si>
  <si>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</si>
  <si>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</si>
  <si>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</si>
  <si>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</si>
  <si>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</si>
  <si>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</si>
  <si>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</si>
  <si>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</si>
  <si>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</si>
  <si>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</si>
  <si>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</si>
  <si>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</si>
  <si>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</si>
  <si>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</si>
  <si>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</si>
  <si>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</si>
  <si>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</si>
  <si>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</si>
  <si>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</si>
  <si>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</si>
  <si>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</si>
  <si>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</si>
  <si>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</si>
  <si>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</si>
  <si>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</si>
  <si>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</si>
  <si>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</si>
  <si>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</si>
  <si>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</si>
  <si>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</si>
  <si>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</si>
  <si>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</si>
  <si>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</si>
  <si>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</si>
  <si>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</si>
  <si>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</si>
  <si>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</si>
  <si>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</si>
  <si>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</si>
  <si>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</si>
  <si>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</si>
  <si>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</si>
  <si>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</si>
  <si>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</si>
  <si>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</si>
  <si>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</si>
  <si>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</si>
  <si>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</si>
  <si>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</si>
  <si>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</si>
  <si>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</si>
  <si>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</si>
  <si>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</si>
  <si>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</si>
  <si>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</si>
  <si>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</si>
  <si>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</si>
  <si>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</si>
  <si>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</si>
  <si>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</si>
  <si>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</si>
  <si>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</si>
  <si>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</si>
  <si>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</si>
  <si>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</si>
  <si>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</si>
  <si>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</si>
  <si>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</si>
  <si>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</si>
  <si>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</si>
  <si>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</si>
  <si>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</si>
  <si>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</si>
  <si>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</si>
  <si>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</si>
  <si>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</si>
  <si>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</si>
  <si>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</si>
  <si>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</si>
  <si>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</si>
  <si>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</si>
  <si>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</si>
  <si>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</si>
  <si>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</si>
  <si>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</si>
  <si>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</si>
  <si>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</si>
  <si>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</si>
  <si>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</si>
  <si>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</si>
  <si>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</si>
  <si>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</si>
  <si>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</si>
  <si>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</si>
  <si>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</si>
  <si>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</si>
  <si>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</si>
  <si>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</si>
  <si>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</si>
  <si>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</si>
  <si>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</si>
  <si>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</si>
  <si>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</si>
  <si>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</si>
  <si>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</si>
  <si>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</si>
  <si>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</si>
  <si>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</si>
  <si>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</si>
  <si>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</si>
  <si>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</si>
  <si>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</si>
  <si>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</si>
  <si>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</si>
  <si>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</si>
  <si>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</si>
  <si>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</si>
  <si>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</si>
  <si>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</si>
  <si>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</si>
  <si>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</si>
  <si>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</si>
  <si>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</si>
  <si>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</si>
  <si>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</si>
  <si>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</si>
  <si>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</si>
  <si>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</si>
  <si>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</si>
  <si>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</si>
  <si>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</si>
  <si>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</si>
  <si>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</si>
  <si>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</si>
  <si>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</si>
  <si>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</si>
  <si>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</si>
  <si>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</si>
  <si>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</si>
  <si>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</si>
  <si>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</si>
  <si>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</si>
  <si>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</si>
  <si>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</si>
  <si>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</si>
  <si>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</si>
  <si>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</si>
  <si>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</si>
  <si>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</si>
  <si>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</si>
  <si>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</si>
  <si>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</si>
  <si>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</si>
  <si>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</si>
  <si>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</si>
  <si>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</si>
  <si>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</si>
  <si>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</si>
  <si>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</si>
  <si>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</si>
  <si>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</si>
  <si>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</si>
  <si>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</si>
  <si>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</si>
  <si>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</si>
  <si>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</si>
  <si>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</si>
  <si>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</si>
  <si>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</si>
  <si>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</si>
  <si>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</si>
  <si>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</si>
  <si>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</si>
  <si>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</si>
  <si>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</si>
  <si>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</si>
  <si>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</si>
  <si>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</si>
  <si>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</si>
  <si>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</si>
  <si>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</si>
  <si>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</si>
  <si>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</si>
  <si>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</si>
  <si>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</si>
  <si>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</si>
  <si>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</si>
  <si>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</si>
  <si>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</si>
  <si>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</si>
  <si>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</si>
  <si>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</si>
  <si>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</si>
  <si>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</si>
  <si>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</si>
  <si>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</si>
  <si>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</si>
  <si>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</si>
  <si>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</si>
  <si>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</si>
  <si>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</si>
  <si>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</si>
  <si>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</si>
  <si>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</si>
  <si>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</si>
  <si>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</si>
  <si>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</si>
  <si>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</si>
  <si>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</si>
  <si>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</si>
  <si>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</si>
  <si>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</si>
  <si>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</si>
  <si>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</si>
  <si>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</si>
  <si>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</si>
  <si>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</si>
  <si>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</si>
  <si>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</si>
  <si>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</si>
  <si>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</si>
  <si>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</si>
  <si>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</si>
  <si>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</si>
  <si>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</si>
  <si>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</si>
  <si>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</si>
  <si>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</si>
  <si>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</si>
  <si>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</si>
  <si>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</si>
  <si>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</si>
  <si>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</si>
  <si>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</si>
  <si>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</si>
  <si>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</si>
  <si>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</si>
  <si>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</si>
  <si>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</si>
  <si>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</si>
  <si>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</si>
  <si>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</si>
  <si>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</si>
  <si>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</si>
  <si>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</si>
  <si>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</si>
  <si>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</si>
  <si>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</si>
  <si>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</si>
  <si>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</si>
  <si>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</si>
  <si>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</si>
  <si>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</si>
  <si>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</si>
  <si>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</si>
  <si>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</si>
  <si>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</si>
  <si>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</si>
  <si>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</si>
  <si>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</si>
  <si>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</si>
  <si>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</si>
  <si>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</si>
  <si>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</si>
  <si>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</si>
  <si>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</si>
  <si>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</si>
  <si>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</si>
  <si>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</si>
  <si>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</si>
  <si>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</si>
  <si>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</si>
  <si>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</si>
  <si>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</si>
  <si>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</si>
  <si>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</si>
  <si>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</si>
  <si>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</si>
  <si>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</si>
  <si>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</si>
  <si>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</si>
  <si>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</si>
  <si>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</si>
  <si>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</si>
  <si>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</si>
  <si>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</si>
  <si>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</si>
  <si>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</si>
  <si>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</si>
  <si>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</si>
  <si>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</si>
  <si>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</si>
  <si>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</si>
  <si>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</si>
  <si>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</si>
  <si>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</si>
  <si>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</si>
  <si>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</si>
  <si>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</si>
  <si>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</si>
  <si>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</si>
  <si>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</si>
  <si>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</si>
  <si>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</si>
  <si>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</si>
  <si>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</si>
  <si>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</si>
  <si>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</si>
  <si>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</si>
  <si>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</si>
  <si>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</si>
  <si>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</si>
  <si>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</si>
  <si>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</si>
  <si>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</si>
  <si>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</si>
  <si>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</si>
  <si>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</si>
  <si>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</si>
  <si>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</si>
  <si>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</si>
  <si>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</si>
  <si>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</si>
  <si>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</si>
  <si>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</si>
  <si>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</si>
  <si>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</si>
  <si>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</si>
  <si>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</si>
  <si>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</si>
  <si>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</si>
  <si>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</si>
  <si>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</si>
  <si>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</si>
  <si>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</si>
  <si>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</si>
  <si>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</si>
  <si>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</si>
  <si>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</si>
  <si>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</si>
  <si>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</si>
  <si>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</si>
  <si>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</si>
  <si>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</si>
  <si>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</si>
  <si>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</si>
  <si>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</si>
  <si>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</si>
  <si>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</si>
  <si>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</si>
  <si>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</si>
  <si>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</si>
  <si>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</si>
  <si>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</si>
  <si>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</si>
  <si>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</si>
  <si>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</si>
  <si>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</si>
  <si>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</si>
  <si>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</si>
  <si>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</si>
  <si>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</si>
  <si>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</si>
  <si>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</si>
  <si>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</si>
  <si>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</si>
  <si>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</si>
  <si>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</si>
  <si>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</si>
  <si>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</si>
  <si>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</si>
  <si>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</si>
  <si>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</si>
  <si>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</si>
  <si>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</si>
  <si>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</si>
  <si>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</si>
  <si>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</si>
  <si>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</si>
  <si>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</si>
  <si>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</si>
  <si>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</si>
  <si>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</si>
  <si>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</si>
  <si>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</si>
  <si>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</si>
  <si>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</si>
  <si>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</si>
  <si>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</si>
  <si>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</si>
  <si>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</si>
  <si>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</si>
  <si>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</si>
  <si>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</si>
  <si>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</si>
  <si>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</si>
  <si>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</si>
  <si>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</si>
  <si>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</si>
  <si>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</si>
  <si>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</si>
  <si>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</si>
  <si>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</si>
  <si>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</si>
  <si>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</si>
  <si>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</si>
  <si>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</si>
  <si>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</si>
  <si>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</si>
  <si>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</si>
  <si>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</si>
  <si>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</si>
  <si>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</si>
  <si>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</si>
  <si>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</si>
  <si>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</si>
  <si>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</si>
  <si>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</si>
  <si>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</si>
  <si>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</si>
  <si>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</si>
  <si>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</si>
  <si>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</si>
  <si>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</si>
  <si>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</si>
  <si>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</si>
  <si>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</si>
  <si>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</si>
  <si>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</si>
  <si>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</si>
  <si>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</si>
  <si>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</si>
  <si>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</si>
  <si>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</si>
  <si>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</si>
  <si>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</si>
  <si>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</si>
  <si>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</si>
  <si>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</si>
  <si>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</si>
  <si>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</si>
  <si>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</si>
  <si>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</si>
  <si>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</si>
  <si>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</si>
  <si>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</si>
  <si>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</si>
  <si>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</si>
  <si>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</si>
  <si>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</si>
  <si>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</si>
  <si>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</si>
  <si>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</si>
  <si>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</si>
  <si>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</si>
  <si>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</si>
  <si>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</si>
  <si>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</si>
  <si>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</si>
  <si>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</si>
  <si>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</si>
  <si>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</si>
  <si>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</si>
  <si>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</si>
  <si>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</si>
  <si>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</si>
  <si>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</si>
  <si>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</si>
  <si>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</si>
  <si>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</si>
  <si>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</si>
  <si>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</si>
  <si>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</si>
  <si>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</si>
  <si>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</si>
  <si>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</si>
  <si>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</si>
  <si>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</si>
  <si>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</si>
  <si>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</si>
  <si>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</si>
  <si>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</si>
  <si>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</si>
  <si>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</si>
  <si>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</si>
  <si>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</si>
  <si>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</si>
  <si>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</si>
  <si>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</si>
  <si>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</si>
  <si>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</si>
  <si>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</si>
  <si>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</si>
  <si>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</si>
  <si>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</si>
  <si>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</si>
  <si>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</si>
  <si>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</si>
  <si>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</si>
  <si>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</si>
  <si>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</si>
  <si>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</si>
  <si>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</si>
  <si>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</si>
  <si>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</si>
  <si>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</si>
  <si>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</si>
  <si>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</si>
  <si>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</si>
  <si>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</si>
  <si>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</si>
  <si>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</si>
  <si>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</si>
  <si>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</si>
  <si>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</si>
  <si>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</si>
  <si>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</si>
  <si>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</si>
  <si>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</si>
  <si>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</si>
  <si>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</si>
  <si>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</si>
  <si>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</si>
  <si>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</si>
  <si>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</si>
  <si>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</si>
  <si>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</si>
  <si>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</si>
  <si>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</si>
  <si>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</si>
  <si>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</si>
  <si>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</si>
  <si>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</si>
  <si>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</si>
  <si>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</si>
  <si>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</si>
  <si>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</si>
  <si>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</si>
  <si>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</si>
  <si>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</si>
  <si>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</si>
  <si>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</si>
  <si>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</si>
  <si>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</si>
  <si>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</si>
  <si>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</si>
  <si>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</si>
  <si>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</si>
  <si>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</si>
  <si>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</si>
  <si>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</si>
  <si>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</si>
  <si>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</si>
  <si>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</si>
  <si>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</si>
  <si>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</si>
  <si>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</si>
  <si>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</si>
  <si>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</si>
  <si>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</si>
  <si>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</si>
  <si>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</si>
  <si>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</si>
  <si>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</si>
  <si>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</si>
  <si>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</si>
  <si>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</si>
  <si>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</si>
  <si>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</si>
  <si>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</si>
  <si>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</si>
  <si>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</si>
  <si>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</si>
  <si>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</si>
  <si>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</si>
  <si>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</si>
  <si>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</si>
  <si>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</si>
  <si>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</si>
  <si>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</si>
  <si>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</si>
  <si>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</si>
  <si>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</si>
  <si>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</si>
  <si>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</si>
  <si>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</si>
  <si>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</si>
  <si>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</si>
  <si>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</si>
  <si>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</si>
  <si>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</si>
  <si>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</si>
  <si>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</si>
  <si>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</si>
  <si>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</si>
  <si>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</si>
  <si>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</si>
  <si>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</si>
  <si>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</si>
  <si>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</si>
  <si>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</si>
  <si>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</si>
  <si>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</si>
  <si>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</si>
  <si>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</si>
  <si>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</si>
  <si>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</si>
  <si>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</si>
  <si>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</si>
  <si>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</si>
  <si>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</si>
  <si>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</si>
  <si>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</si>
  <si>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</si>
  <si>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</si>
  <si>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</si>
  <si>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</si>
  <si>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</si>
  <si>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</si>
  <si>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</si>
  <si>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</si>
  <si>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</si>
  <si>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</si>
  <si>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</si>
  <si>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</si>
  <si>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</si>
  <si>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</si>
  <si>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</si>
  <si>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</si>
  <si>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</si>
  <si>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</si>
  <si>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</si>
  <si>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</si>
  <si>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</si>
  <si>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</si>
  <si>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</si>
  <si>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</si>
  <si>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</si>
  <si>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</si>
  <si>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</si>
  <si>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</si>
  <si>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</si>
  <si>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</si>
  <si>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</si>
  <si>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</si>
  <si>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</si>
  <si>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</si>
  <si>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</si>
  <si>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</si>
  <si>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</si>
  <si>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</si>
  <si>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</si>
  <si>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</si>
  <si>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</si>
  <si>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</si>
  <si>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</si>
  <si>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</si>
  <si>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</si>
  <si>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</si>
  <si>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</si>
  <si>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</si>
  <si>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</si>
  <si>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</si>
  <si>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</si>
  <si>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</si>
  <si>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</si>
  <si>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</si>
  <si>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</si>
  <si>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</si>
  <si>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</si>
  <si>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</si>
  <si>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</si>
  <si>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</si>
  <si>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</si>
  <si>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</si>
  <si>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</si>
  <si>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</si>
  <si>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</si>
  <si>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</si>
  <si>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</si>
  <si>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</si>
  <si>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</si>
  <si>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</si>
  <si>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</si>
  <si>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</si>
  <si>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</si>
  <si>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</si>
  <si>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</si>
  <si>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</si>
  <si>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</si>
  <si>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</si>
  <si>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</si>
  <si>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</si>
  <si>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</si>
  <si>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</si>
  <si>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</si>
  <si>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</si>
  <si>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</si>
  <si>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</si>
  <si>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</si>
  <si>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</si>
  <si>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</si>
  <si>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</si>
  <si>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</si>
  <si>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</si>
  <si>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</si>
  <si>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</si>
  <si>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</si>
  <si>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</si>
  <si>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</si>
  <si>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</si>
  <si>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</si>
  <si>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</si>
  <si>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</si>
  <si>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</si>
  <si>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</si>
  <si>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</si>
  <si>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</si>
  <si>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</si>
  <si>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</si>
  <si>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</si>
  <si>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</si>
  <si>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</si>
  <si>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</si>
  <si>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</si>
  <si>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</si>
  <si>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</si>
  <si>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</si>
  <si>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</si>
  <si>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</si>
  <si>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</si>
  <si>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</si>
  <si>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</si>
  <si>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</si>
  <si>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</si>
  <si>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</si>
  <si>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</si>
  <si>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</si>
  <si>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</si>
  <si>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</si>
  <si>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</si>
  <si>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</si>
  <si>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</si>
  <si>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</si>
  <si>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</si>
  <si>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</si>
  <si>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</si>
  <si>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</si>
  <si>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</si>
  <si>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</si>
  <si>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</si>
  <si>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</si>
  <si>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</si>
  <si>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</si>
  <si>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</si>
  <si>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</si>
  <si>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</si>
  <si>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</si>
  <si>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</si>
  <si>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</si>
  <si>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</si>
  <si>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</si>
  <si>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</si>
  <si>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</si>
  <si>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</si>
  <si>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</si>
  <si>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</si>
  <si>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</si>
  <si>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</si>
  <si>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</si>
  <si>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</si>
  <si>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</si>
  <si>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</si>
  <si>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</si>
  <si>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</si>
  <si>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</si>
  <si>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</si>
  <si>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</si>
  <si>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</si>
  <si>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</si>
  <si>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</si>
  <si>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</si>
  <si>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</si>
  <si>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</si>
  <si>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</si>
  <si>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</si>
  <si>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</si>
  <si>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</si>
  <si>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</si>
  <si>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</si>
  <si>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</si>
  <si>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</si>
  <si>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</si>
  <si>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</si>
  <si>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</si>
  <si>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</si>
  <si>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</si>
  <si>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</si>
  <si>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</si>
  <si>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</si>
  <si>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</si>
  <si>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</si>
  <si>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</si>
  <si>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</si>
  <si>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</si>
  <si>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</si>
  <si>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</si>
  <si>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</si>
  <si>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</si>
  <si>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</si>
  <si>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</si>
  <si>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</si>
  <si>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</si>
  <si>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</si>
  <si>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</si>
  <si>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</si>
  <si>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</si>
  <si>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</si>
  <si>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</si>
  <si>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</si>
  <si>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</si>
  <si>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</si>
  <si>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</si>
  <si>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</si>
  <si>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</si>
  <si>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</si>
  <si>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</si>
  <si>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</si>
  <si>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</si>
  <si>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</si>
  <si>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</si>
  <si>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</si>
  <si>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</si>
  <si>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</si>
  <si>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</si>
  <si>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</si>
  <si>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</si>
  <si>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</si>
  <si>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</si>
  <si>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</si>
  <si>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</si>
  <si>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</si>
  <si>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</si>
  <si>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</si>
  <si>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</si>
  <si>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</si>
  <si>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</si>
  <si>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</si>
  <si>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</si>
  <si>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</si>
  <si>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</si>
  <si>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</si>
  <si>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</si>
  <si>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</si>
  <si>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</si>
  <si>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</si>
  <si>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</si>
  <si>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</si>
  <si>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</si>
  <si>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</si>
  <si>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</si>
  <si>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</si>
  <si>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</si>
  <si>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</si>
  <si>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</si>
  <si>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</si>
  <si>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</si>
  <si>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</si>
  <si>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</si>
  <si>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</si>
  <si>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</si>
  <si>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</si>
  <si>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</si>
  <si>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</si>
  <si>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</si>
  <si>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</si>
  <si>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</si>
  <si>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</si>
  <si>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</si>
  <si>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</si>
  <si>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</si>
  <si>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</si>
  <si>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</si>
  <si>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</si>
  <si>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</si>
  <si>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</si>
  <si>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</si>
  <si>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</si>
  <si>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</si>
  <si>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</si>
  <si>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</si>
  <si>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</si>
  <si>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</si>
  <si>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</si>
  <si>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</si>
  <si>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</si>
  <si>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</si>
  <si>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</si>
  <si>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</si>
  <si>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</si>
  <si>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</si>
  <si>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</si>
  <si>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</si>
  <si>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</si>
  <si>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</si>
  <si>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</si>
  <si>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</si>
  <si>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</si>
  <si>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</si>
  <si>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</si>
  <si>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</si>
  <si>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</si>
  <si>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</si>
  <si>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</si>
  <si>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</si>
  <si>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</si>
  <si>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</si>
  <si>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</si>
  <si>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</si>
  <si>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</si>
  <si>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</si>
  <si>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</si>
  <si>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</si>
  <si>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</si>
  <si>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</si>
  <si>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</si>
  <si>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</si>
  <si>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</si>
  <si>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</si>
  <si>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</si>
  <si>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</si>
  <si>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</si>
  <si>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</si>
  <si>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</si>
  <si>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</si>
  <si>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</si>
  <si>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</si>
  <si>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</si>
  <si>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</si>
  <si>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</si>
  <si>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</si>
  <si>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</si>
  <si>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</si>
  <si>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</si>
  <si>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</si>
  <si>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</si>
  <si>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</si>
  <si>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</si>
  <si>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</si>
  <si>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</si>
  <si>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</si>
  <si>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</si>
  <si>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</si>
  <si>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</si>
  <si>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</si>
  <si>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</si>
  <si>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</si>
  <si>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</si>
  <si>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</si>
  <si>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</si>
  <si>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</si>
  <si>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</si>
  <si>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</si>
  <si>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</si>
  <si>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</si>
  <si>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</si>
  <si>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</si>
  <si>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</si>
  <si>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</si>
  <si>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</si>
  <si>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</si>
  <si>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</si>
  <si>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</si>
  <si>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</si>
  <si>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</si>
  <si>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</si>
  <si>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</si>
  <si>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</si>
  <si>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</si>
  <si>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</si>
  <si>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</si>
  <si>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</si>
  <si>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</si>
  <si>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</si>
  <si>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</si>
  <si>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</si>
  <si>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</si>
  <si>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</si>
  <si>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</si>
  <si>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</si>
  <si>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</si>
  <si>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</si>
  <si>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</si>
  <si>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</si>
  <si>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</si>
  <si>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</si>
  <si>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</si>
  <si>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</si>
  <si>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</si>
  <si>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</si>
  <si>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</si>
  <si>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</si>
  <si>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</si>
  <si>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</si>
  <si>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</si>
  <si>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</si>
  <si>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</si>
  <si>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</si>
  <si>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</si>
  <si>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</si>
  <si>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</si>
  <si>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</si>
  <si>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</si>
  <si>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</si>
  <si>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</si>
  <si>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</si>
  <si>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</si>
  <si>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</si>
  <si>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</si>
  <si>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</si>
  <si>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</si>
  <si>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</si>
  <si>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</si>
  <si>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</si>
  <si>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</si>
  <si>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</si>
  <si>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</si>
  <si>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</si>
  <si>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</si>
  <si>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</si>
  <si>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</si>
  <si>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</si>
  <si>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</si>
  <si>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</si>
  <si>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</si>
  <si>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</si>
  <si>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</si>
  <si>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</si>
  <si>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</si>
  <si>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</si>
  <si>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</si>
  <si>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</si>
  <si>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</si>
  <si>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</si>
  <si>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</si>
  <si>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</si>
  <si>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</si>
  <si>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</si>
  <si>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</si>
  <si>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</si>
  <si>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</si>
  <si>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</si>
  <si>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</si>
  <si>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</si>
  <si>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</si>
  <si>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</si>
  <si>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</si>
  <si>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</si>
  <si>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</si>
  <si>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</si>
  <si>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</si>
  <si>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</si>
  <si>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</si>
  <si>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</si>
  <si>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</si>
  <si>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</si>
  <si>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</si>
  <si>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</si>
  <si>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</si>
  <si>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</si>
  <si>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</si>
  <si>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</si>
  <si>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</si>
  <si>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</si>
  <si>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</si>
  <si>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</si>
  <si>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</si>
  <si>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</si>
  <si>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</si>
  <si>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</si>
  <si>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</si>
  <si>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</si>
  <si>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</si>
  <si>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</si>
  <si>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</si>
  <si>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</si>
  <si>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</si>
  <si>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</si>
  <si>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</si>
  <si>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</si>
  <si>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</si>
  <si>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</si>
  <si>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</si>
  <si>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</si>
  <si>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</si>
  <si>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</si>
  <si>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</si>
  <si>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</si>
  <si>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</si>
  <si>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</si>
  <si>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</si>
  <si>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</si>
  <si>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</si>
  <si>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</si>
  <si>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</si>
  <si>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</si>
  <si>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</si>
  <si>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</si>
  <si>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</si>
  <si>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</si>
  <si>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</si>
  <si>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</si>
  <si>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</si>
  <si>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</si>
  <si>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</si>
  <si>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</si>
  <si>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</si>
  <si>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</si>
  <si>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</si>
  <si>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</si>
  <si>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</si>
  <si>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</si>
  <si>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</si>
  <si>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</si>
  <si>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</si>
  <si>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</si>
  <si>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</si>
  <si>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</si>
  <si>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</si>
  <si>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</si>
  <si>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</si>
  <si>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</si>
  <si>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</si>
  <si>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</si>
  <si>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</si>
  <si>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</si>
  <si>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</si>
  <si>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</si>
  <si>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</si>
  <si>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</si>
  <si>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</si>
  <si>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</si>
  <si>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</si>
  <si>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</si>
  <si>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</si>
  <si>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</si>
  <si>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</si>
  <si>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</si>
  <si>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</si>
  <si>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</si>
  <si>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</si>
  <si>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</si>
  <si>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</si>
  <si>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</si>
  <si>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</si>
  <si>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</si>
  <si>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</si>
  <si>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</si>
  <si>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</si>
  <si>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</si>
  <si>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</si>
  <si>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</si>
  <si>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</si>
  <si>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</si>
  <si>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</si>
  <si>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</si>
  <si>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</si>
  <si>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</si>
  <si>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</si>
  <si>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</si>
  <si>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</si>
  <si>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</si>
  <si>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</si>
  <si>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</si>
  <si>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</si>
  <si>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</si>
  <si>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</si>
  <si>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</si>
  <si>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</si>
  <si>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</si>
  <si>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</si>
  <si>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</si>
  <si>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</si>
  <si>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</si>
  <si>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</si>
  <si>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</si>
  <si>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</si>
  <si>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</si>
  <si>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</si>
  <si>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</si>
  <si>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</si>
  <si>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</si>
  <si>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</si>
  <si>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</si>
  <si>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</si>
  <si>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</si>
  <si>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</si>
  <si>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</si>
  <si>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</si>
  <si>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</si>
  <si>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</si>
  <si>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</si>
  <si>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</si>
  <si>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</si>
  <si>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</si>
  <si>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</si>
  <si>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</si>
  <si>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</si>
  <si>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</si>
  <si>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</si>
  <si>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</si>
  <si>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</si>
  <si>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</si>
  <si>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</si>
  <si>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</si>
  <si>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</si>
  <si>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</si>
  <si>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</si>
  <si>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</si>
  <si>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</si>
  <si>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</si>
  <si>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</si>
  <si>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</si>
  <si>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</si>
  <si>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</si>
  <si>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</si>
  <si>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</si>
  <si>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</si>
  <si>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</si>
  <si>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</si>
  <si>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</si>
  <si>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</si>
  <si>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</si>
  <si>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</si>
  <si>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</si>
  <si>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</si>
  <si>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</si>
  <si>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</si>
  <si>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</si>
  <si>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</si>
  <si>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</si>
  <si>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</si>
  <si>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</si>
  <si>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</si>
  <si>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</si>
  <si>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</si>
  <si>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</si>
  <si>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</si>
  <si>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</si>
  <si>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</si>
  <si>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</si>
  <si>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</si>
  <si>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</si>
  <si>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</si>
  <si>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</si>
  <si>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</si>
  <si>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</si>
  <si>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</si>
  <si>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</si>
  <si>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</si>
  <si>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</si>
  <si>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</si>
  <si>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</si>
  <si>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</si>
  <si>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</si>
  <si>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</si>
  <si>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</si>
  <si>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</si>
  <si>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</si>
  <si>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</si>
  <si>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</si>
  <si>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</si>
  <si>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</si>
  <si>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</si>
  <si>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</si>
  <si>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</si>
  <si>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</si>
  <si>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</si>
  <si>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</si>
  <si>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</si>
  <si>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</si>
  <si>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</si>
  <si>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</si>
  <si>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</si>
  <si>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</si>
  <si>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</si>
  <si>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</si>
  <si>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</si>
  <si>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</si>
  <si>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</si>
  <si>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</si>
  <si>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</si>
  <si>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</si>
  <si>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</si>
  <si>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</si>
  <si>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</si>
  <si>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</si>
  <si>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</si>
  <si>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</si>
  <si>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</si>
  <si>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</si>
  <si>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</si>
  <si>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</si>
  <si>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</si>
  <si>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</si>
  <si>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</si>
  <si>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</si>
  <si>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</si>
  <si>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</si>
  <si>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</si>
  <si>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</si>
  <si>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</si>
  <si>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</si>
  <si>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</si>
  <si>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</si>
  <si>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</si>
  <si>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</si>
  <si>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</si>
  <si>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</si>
  <si>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</si>
  <si>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</si>
  <si>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</si>
  <si>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</si>
  <si>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</si>
  <si>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</si>
  <si>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</si>
  <si>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</si>
  <si>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</si>
  <si>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</si>
  <si>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</si>
  <si>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</si>
  <si>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</si>
  <si>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</si>
  <si>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</si>
  <si>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</si>
  <si>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</si>
  <si>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</si>
  <si>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</si>
  <si>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</si>
  <si>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</si>
  <si>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</si>
  <si>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</si>
  <si>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</si>
  <si>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</si>
  <si>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</si>
  <si>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</si>
  <si>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</si>
  <si>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</si>
  <si>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</si>
  <si>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</si>
  <si>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</si>
  <si>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</si>
  <si>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</si>
  <si>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</si>
  <si>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</si>
  <si>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</si>
  <si>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</si>
  <si>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</si>
  <si>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</si>
  <si>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</si>
  <si>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</si>
  <si>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</si>
  <si>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</si>
  <si>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</si>
  <si>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</si>
  <si>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</si>
  <si>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</si>
  <si>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</si>
  <si>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</si>
  <si>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</si>
  <si>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</si>
  <si>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</si>
  <si>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</si>
  <si>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</si>
  <si>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</si>
  <si>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</si>
  <si>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</si>
  <si>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</si>
  <si>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</si>
  <si>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</si>
  <si>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</si>
  <si>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</si>
  <si>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</si>
  <si>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</si>
  <si>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</si>
  <si>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</si>
  <si>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</si>
  <si>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</si>
  <si>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</si>
  <si>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</si>
  <si>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</si>
  <si>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</si>
  <si>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</si>
  <si>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</si>
  <si>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</si>
  <si>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</si>
  <si>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</si>
  <si>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</si>
  <si>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</si>
  <si>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</si>
  <si>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</si>
  <si>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</si>
  <si>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</si>
  <si>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</si>
  <si>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</si>
  <si>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</si>
  <si>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</si>
  <si>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</si>
  <si>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</si>
  <si>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</si>
  <si>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</si>
  <si>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</si>
  <si>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</si>
  <si>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</si>
  <si>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</si>
  <si>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</si>
  <si>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</si>
  <si>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</si>
  <si>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</si>
  <si>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</si>
  <si>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</si>
  <si>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</si>
  <si>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</si>
  <si>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</si>
  <si>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</si>
  <si>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</si>
  <si>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</si>
  <si>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</si>
  <si>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</si>
  <si>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</si>
  <si>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</si>
  <si>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</si>
  <si>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</si>
  <si>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</si>
  <si>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</si>
  <si>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</si>
  <si>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</si>
  <si>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</si>
  <si>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</si>
  <si>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</si>
  <si>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</si>
  <si>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</si>
  <si>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</si>
  <si>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</si>
  <si>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</si>
  <si>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</si>
  <si>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</si>
  <si>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</si>
  <si>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</si>
  <si>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</si>
  <si>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</si>
  <si>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</si>
  <si>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</si>
  <si>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</si>
  <si>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</si>
  <si>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</si>
  <si>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</si>
  <si>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</si>
  <si>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</si>
  <si>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</si>
  <si>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</si>
  <si>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</si>
  <si>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</si>
  <si>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</si>
  <si>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</si>
  <si>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</si>
  <si>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</si>
  <si>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</si>
  <si>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</si>
  <si>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</si>
  <si>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</si>
  <si>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</si>
  <si>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</si>
  <si>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</si>
  <si>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</si>
  <si>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</si>
  <si>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</si>
  <si>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</si>
  <si>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</si>
  <si>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</si>
  <si>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</si>
  <si>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</si>
  <si>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</si>
  <si>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</si>
  <si>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</si>
  <si>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</si>
  <si>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</si>
  <si>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</si>
  <si>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</si>
  <si>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</si>
  <si>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</si>
  <si>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</si>
  <si>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</si>
  <si>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</si>
  <si>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</si>
  <si>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</si>
  <si>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</si>
  <si>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</si>
  <si>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</si>
  <si>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</si>
  <si>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</si>
  <si>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</si>
  <si>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</si>
  <si>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</si>
  <si>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</si>
  <si>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</si>
  <si>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</si>
  <si>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</si>
  <si>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</si>
  <si>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</si>
  <si>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</si>
  <si>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</si>
  <si>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</si>
  <si>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</si>
  <si>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</si>
  <si>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</si>
  <si>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</si>
  <si>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</si>
  <si>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</si>
  <si>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</si>
  <si>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</si>
  <si>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</si>
  <si>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</si>
  <si>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</si>
  <si>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</si>
  <si>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</si>
  <si>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</si>
  <si>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</si>
  <si>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</si>
  <si>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</si>
  <si>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</si>
  <si>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</si>
  <si>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</si>
  <si>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</si>
  <si>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</si>
  <si>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</si>
  <si>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</si>
  <si>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</si>
  <si>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</si>
  <si>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</si>
  <si>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</si>
  <si>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</si>
  <si>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</si>
  <si>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</si>
  <si>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</si>
  <si>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</si>
  <si>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</si>
  <si>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</si>
  <si>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</si>
  <si>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</si>
  <si>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</si>
  <si>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</si>
  <si>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</si>
  <si>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</si>
  <si>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</si>
  <si>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</si>
  <si>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</si>
  <si>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</si>
  <si>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</si>
  <si>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</si>
  <si>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</si>
  <si>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</si>
  <si>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</si>
  <si>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</si>
  <si>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</si>
  <si>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</si>
  <si>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</si>
  <si>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</si>
  <si>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</si>
  <si>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</si>
  <si>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</si>
  <si>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</si>
  <si>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</si>
  <si>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</si>
  <si>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</si>
  <si>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</si>
  <si>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</si>
  <si>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</si>
  <si>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</si>
  <si>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</si>
  <si>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</si>
  <si>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</si>
  <si>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</si>
  <si>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</si>
  <si>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</si>
  <si>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</si>
  <si>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</si>
  <si>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</si>
  <si>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</si>
  <si>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</si>
  <si>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</si>
  <si>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</si>
  <si>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</si>
  <si>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</si>
  <si>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</si>
  <si>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</si>
  <si>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</si>
  <si>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</si>
  <si>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</si>
  <si>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</si>
  <si>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</si>
  <si>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</si>
  <si>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</si>
  <si>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</si>
  <si>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</si>
  <si>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</si>
  <si>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</si>
  <si>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</si>
  <si>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</si>
  <si>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</si>
  <si>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</si>
  <si>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</si>
  <si>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</si>
  <si>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</si>
  <si>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</si>
  <si>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</si>
  <si>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</si>
  <si>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</si>
  <si>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</si>
  <si>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</si>
  <si>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</si>
  <si>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</si>
  <si>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</si>
  <si>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</si>
  <si>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</si>
  <si>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</si>
  <si>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</si>
  <si>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</si>
  <si>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</si>
  <si>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</si>
  <si>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</si>
  <si>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</si>
  <si>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</si>
  <si>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</si>
  <si>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</si>
  <si>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</si>
  <si>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</si>
  <si>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</si>
  <si>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</si>
  <si>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</si>
  <si>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</si>
  <si>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</si>
  <si>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</si>
  <si>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</si>
  <si>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</si>
  <si>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</si>
  <si>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</si>
  <si>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</si>
  <si>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</si>
  <si>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</si>
  <si>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</si>
  <si>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</si>
  <si>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</si>
  <si>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</si>
  <si>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</si>
  <si>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</si>
  <si>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</si>
  <si>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</si>
  <si>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</si>
  <si>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</si>
  <si>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</si>
  <si>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</si>
  <si>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</si>
  <si>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</si>
  <si>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</si>
  <si>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</si>
  <si>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</si>
  <si>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</si>
  <si>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</si>
  <si>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</si>
  <si>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</si>
  <si>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</si>
  <si>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</si>
  <si>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</si>
  <si>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</si>
  <si>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</si>
  <si>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</si>
  <si>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</si>
  <si>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</si>
  <si>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</si>
  <si>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</si>
  <si>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</si>
  <si>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</si>
  <si>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</si>
  <si>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</si>
  <si>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</si>
  <si>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</si>
  <si>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</si>
  <si>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</si>
  <si>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</si>
  <si>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</si>
  <si>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</si>
  <si>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</si>
  <si>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</si>
  <si>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</si>
  <si>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</si>
  <si>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</si>
  <si>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</si>
  <si>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</si>
  <si>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</si>
  <si>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</si>
  <si>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</si>
  <si>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</si>
  <si>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</si>
  <si>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</si>
  <si>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</si>
  <si>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</si>
  <si>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</si>
  <si>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</si>
  <si>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</si>
  <si>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</si>
  <si>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</si>
  <si>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</si>
  <si>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</si>
  <si>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</si>
  <si>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</si>
  <si>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</si>
  <si>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</si>
  <si>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</si>
  <si>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</si>
  <si>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</si>
  <si>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</si>
  <si>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</si>
  <si>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</si>
  <si>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</si>
  <si>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</si>
  <si>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</si>
  <si>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</si>
  <si>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</si>
  <si>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</si>
  <si>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</si>
  <si>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</si>
  <si>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</si>
  <si>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</si>
  <si>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</si>
  <si>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</si>
  <si>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</si>
  <si>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</si>
  <si>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</si>
  <si>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</si>
  <si>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</si>
  <si>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</si>
  <si>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</si>
  <si>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</si>
  <si>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</si>
  <si>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</si>
  <si>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</si>
  <si>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</si>
  <si>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</si>
  <si>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</si>
  <si>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</si>
  <si>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</si>
  <si>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</si>
  <si>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</si>
  <si>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</si>
  <si>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</si>
  <si>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</si>
  <si>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</si>
  <si>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</si>
  <si>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</si>
  <si>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</si>
  <si>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</si>
  <si>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</si>
  <si>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</si>
  <si>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</si>
  <si>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</si>
  <si>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</si>
  <si>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</si>
  <si>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</si>
  <si>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</si>
  <si>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</si>
  <si>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</si>
  <si>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</si>
  <si>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</si>
  <si>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</si>
  <si>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</si>
  <si>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</si>
  <si>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</si>
  <si>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</si>
  <si>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</si>
  <si>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</si>
  <si>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</si>
  <si>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</si>
  <si>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</si>
  <si>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</si>
  <si>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</si>
  <si>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</si>
  <si>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</si>
  <si>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</si>
  <si>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</si>
  <si>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</si>
  <si>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</si>
  <si>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</si>
  <si>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</si>
  <si>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</si>
  <si>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</si>
  <si>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</si>
  <si>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</si>
  <si>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</si>
  <si>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</si>
  <si>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</si>
  <si>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</si>
  <si>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</si>
  <si>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</si>
  <si>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</si>
  <si>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</si>
  <si>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</si>
  <si>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</si>
  <si>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</si>
  <si>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</si>
  <si>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</si>
  <si>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</si>
  <si>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</si>
  <si>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</si>
  <si>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</si>
  <si>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</si>
  <si>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</si>
  <si>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</si>
  <si>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</si>
  <si>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</si>
  <si>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</si>
  <si>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</si>
  <si>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</si>
  <si>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</si>
  <si>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</si>
  <si>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</si>
  <si>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</si>
  <si>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</si>
  <si>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</si>
  <si>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</si>
  <si>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</si>
  <si>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</si>
  <si>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</si>
  <si>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</si>
  <si>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</si>
  <si>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</si>
  <si>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</si>
  <si>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</si>
  <si>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</si>
  <si>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</si>
  <si>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</si>
  <si>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</si>
  <si>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</si>
  <si>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</si>
  <si>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</si>
  <si>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</si>
  <si>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</si>
  <si>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</si>
  <si>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</si>
  <si>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</si>
  <si>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</si>
  <si>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</si>
  <si>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</si>
  <si>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</si>
  <si>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</si>
  <si>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</si>
  <si>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</si>
  <si>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</si>
  <si>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</si>
  <si>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</si>
  <si>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</si>
  <si>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</si>
  <si>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</si>
  <si>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</si>
  <si>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</si>
  <si>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</si>
  <si>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</si>
  <si>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</si>
  <si>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</si>
  <si>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</si>
  <si>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</si>
  <si>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</si>
  <si>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</si>
  <si>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</si>
  <si>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</si>
  <si>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</si>
  <si>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</si>
  <si>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</si>
  <si>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</si>
  <si>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</si>
  <si>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</si>
  <si>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</si>
  <si>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</si>
  <si>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</si>
  <si>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</si>
  <si>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</si>
  <si>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</si>
  <si>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</si>
  <si>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</si>
  <si>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</si>
  <si>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</si>
  <si>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</si>
  <si>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</si>
  <si>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</si>
  <si>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</si>
  <si>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</si>
  <si>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</si>
  <si>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</si>
  <si>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</si>
  <si>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</si>
  <si>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</si>
  <si>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</si>
  <si>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</si>
  <si>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</si>
  <si>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</si>
  <si>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</si>
  <si>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</si>
  <si>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</si>
  <si>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</si>
  <si>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</si>
  <si>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</si>
  <si>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</si>
  <si>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</si>
  <si>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</si>
  <si>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</si>
  <si>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</si>
  <si>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</si>
  <si>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</si>
  <si>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</si>
  <si>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</si>
  <si>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</si>
  <si>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</si>
  <si>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</si>
  <si>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</si>
  <si>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</si>
  <si>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</si>
  <si>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</si>
  <si>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</si>
  <si>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</si>
  <si>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</si>
  <si>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</si>
  <si>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</si>
  <si>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</si>
  <si>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</si>
  <si>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</si>
  <si>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</si>
  <si>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</si>
  <si>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</si>
  <si>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</si>
  <si>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</si>
  <si>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</si>
  <si>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</si>
  <si>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</si>
  <si>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</si>
  <si>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</si>
  <si>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</si>
  <si>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</si>
  <si>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</si>
  <si>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</si>
  <si>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</si>
  <si>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</si>
  <si>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</si>
  <si>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</si>
  <si>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</si>
  <si>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</si>
  <si>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</si>
  <si>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</si>
  <si>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</si>
  <si>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</si>
  <si>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</si>
  <si>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</si>
  <si>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</si>
  <si>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</si>
  <si>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</si>
  <si>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</si>
  <si>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</si>
  <si>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</si>
  <si>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</si>
  <si>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</si>
  <si>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</si>
  <si>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</si>
  <si>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</si>
  <si>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</si>
  <si>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</si>
  <si>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</si>
  <si>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</si>
  <si>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</si>
  <si>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</si>
  <si>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</si>
  <si>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</si>
  <si>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</si>
  <si>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</si>
  <si>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</si>
  <si>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</si>
  <si>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</si>
  <si>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</si>
  <si>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</si>
  <si>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</si>
  <si>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</si>
  <si>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</si>
  <si>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</si>
  <si>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</si>
  <si>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</si>
  <si>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</si>
  <si>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</si>
  <si>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</si>
  <si>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</si>
  <si>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</si>
  <si>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</si>
  <si>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</si>
  <si>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</si>
  <si>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</si>
  <si>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</si>
  <si>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</si>
  <si>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</si>
  <si>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</si>
  <si>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</si>
  <si>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</si>
  <si>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</si>
  <si>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</si>
  <si>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</si>
  <si>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</si>
  <si>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</si>
  <si>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</si>
  <si>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</si>
  <si>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</si>
  <si>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</si>
  <si>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</si>
  <si>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</si>
  <si>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</si>
  <si>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</si>
  <si>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</si>
  <si>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</si>
  <si>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</si>
  <si>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</si>
  <si>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</si>
  <si>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</si>
  <si>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</si>
  <si>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</si>
  <si>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</si>
  <si>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</si>
  <si>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</si>
  <si>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</si>
  <si>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</si>
  <si>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</si>
  <si>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</si>
  <si>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</si>
  <si>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</si>
  <si>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</si>
  <si>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</si>
  <si>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</si>
  <si>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</si>
  <si>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</si>
  <si>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</si>
  <si>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</si>
  <si>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</si>
  <si>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</si>
  <si>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</si>
  <si>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</si>
  <si>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</si>
  <si>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</si>
  <si>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</si>
  <si>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</si>
  <si>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</si>
  <si>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</si>
  <si>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</si>
  <si>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</si>
  <si>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</si>
  <si>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</si>
  <si>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</si>
  <si>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</si>
  <si>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</si>
  <si>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</si>
  <si>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</si>
  <si>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</si>
  <si>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</si>
  <si>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</si>
  <si>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</si>
  <si>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</si>
  <si>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</si>
  <si>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</si>
  <si>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</si>
  <si>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</si>
  <si>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</si>
  <si>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</si>
  <si>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</si>
  <si>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</si>
  <si>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</si>
  <si>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</si>
  <si>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</si>
  <si>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</si>
  <si>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</si>
  <si>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</si>
  <si>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</si>
  <si>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</si>
  <si>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</si>
  <si>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</si>
  <si>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</si>
  <si>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</si>
  <si>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</si>
  <si>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</si>
  <si>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</si>
  <si>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</si>
  <si>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</si>
  <si>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</si>
  <si>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</si>
  <si>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</si>
  <si>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</si>
  <si>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</si>
  <si>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</si>
  <si>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</si>
  <si>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</si>
  <si>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</si>
  <si>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</si>
  <si>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</si>
  <si>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</si>
  <si>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</si>
  <si>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</si>
  <si>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</si>
  <si>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</si>
  <si>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</si>
  <si>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</si>
  <si>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</si>
  <si>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</si>
  <si>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</si>
  <si>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</si>
  <si>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</si>
  <si>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</si>
  <si>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</si>
  <si>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</si>
  <si>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</si>
  <si>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</si>
  <si>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</si>
  <si>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</si>
  <si>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</si>
  <si>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</si>
  <si>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</si>
  <si>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</si>
  <si>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</si>
  <si>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</si>
  <si>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</si>
  <si>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</si>
  <si>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</si>
  <si>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</si>
  <si>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</si>
  <si>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</si>
  <si>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</si>
  <si>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</si>
  <si>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</si>
  <si>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</si>
  <si>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</si>
  <si>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</si>
  <si>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</si>
  <si>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</si>
  <si>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</si>
  <si>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</si>
  <si>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</si>
  <si>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</si>
  <si>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</si>
  <si>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</si>
  <si>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</si>
  <si>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</si>
  <si>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</si>
  <si>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</si>
  <si>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</si>
  <si>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</si>
  <si>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</si>
  <si>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</si>
  <si>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</si>
  <si>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</si>
  <si>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</si>
  <si>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</si>
  <si>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</si>
  <si>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</si>
  <si>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</si>
  <si>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</si>
  <si>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</si>
  <si>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</si>
  <si>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</si>
  <si>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</si>
  <si>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</si>
  <si>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</si>
  <si>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</si>
  <si>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</si>
  <si>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</si>
  <si>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</si>
  <si>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</si>
  <si>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</si>
  <si>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</si>
  <si>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</si>
  <si>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</si>
  <si>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</si>
  <si>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</si>
  <si>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</si>
  <si>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</si>
  <si>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</si>
  <si>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</si>
  <si>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</si>
  <si>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</si>
  <si>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</si>
  <si>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</si>
  <si>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</si>
  <si>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</si>
  <si>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</si>
  <si>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</si>
  <si>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</si>
  <si>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</si>
  <si>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</si>
  <si>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</si>
  <si>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</si>
  <si>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</si>
  <si>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</si>
  <si>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</si>
  <si>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</si>
  <si>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</si>
  <si>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</si>
  <si>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</si>
  <si>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</si>
  <si>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</si>
  <si>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</si>
  <si>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</si>
  <si>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</si>
  <si>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</si>
  <si>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</si>
  <si>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</si>
  <si>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</si>
  <si>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</si>
  <si>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</si>
  <si>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</si>
  <si>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</si>
  <si>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</si>
  <si>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</si>
  <si>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</si>
  <si>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</si>
  <si>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</si>
  <si>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</si>
  <si>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</si>
  <si>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</si>
  <si>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</si>
  <si>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</si>
  <si>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</si>
  <si>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</si>
  <si>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</si>
  <si>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</si>
  <si>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</si>
  <si>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</si>
  <si>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</si>
  <si>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</si>
  <si>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</si>
  <si>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</si>
  <si>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</si>
  <si>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</si>
  <si>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</si>
  <si>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</si>
  <si>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</si>
  <si>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</si>
  <si>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</si>
  <si>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</si>
  <si>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</si>
  <si>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</si>
  <si>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</si>
  <si>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</si>
  <si>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</si>
  <si>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</si>
  <si>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</si>
  <si>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</si>
  <si>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</si>
  <si>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</si>
  <si>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</si>
  <si>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</si>
  <si>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</si>
  <si>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</si>
  <si>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</si>
  <si>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</si>
  <si>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</si>
  <si>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</si>
  <si>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</si>
  <si>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</si>
  <si>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</si>
  <si>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</si>
  <si>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</si>
  <si>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</si>
  <si>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</si>
  <si>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</si>
  <si>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</si>
  <si>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</si>
  <si>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</si>
  <si>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</si>
  <si>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</si>
  <si>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</si>
  <si>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</si>
  <si>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</si>
  <si>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</si>
  <si>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</si>
  <si>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</si>
  <si>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</si>
  <si>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</si>
  <si>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</si>
  <si>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</si>
  <si>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</si>
  <si>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</si>
  <si>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</si>
  <si>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</si>
  <si>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</si>
  <si>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</si>
  <si>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</si>
  <si>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</si>
  <si>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</si>
  <si>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</si>
  <si>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</si>
  <si>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</si>
  <si>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</si>
  <si>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</si>
  <si>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</si>
  <si>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</si>
  <si>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</si>
  <si>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</si>
  <si>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</si>
  <si>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</si>
  <si>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</si>
  <si>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</si>
  <si>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</si>
  <si>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</si>
  <si>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</si>
  <si>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</si>
  <si>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</si>
  <si>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</si>
  <si>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</si>
  <si>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</si>
  <si>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</si>
  <si>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</si>
  <si>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</si>
  <si>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</si>
  <si>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</si>
  <si>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</si>
  <si>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</si>
  <si>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</si>
  <si>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</si>
  <si>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</si>
  <si>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</si>
  <si>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</si>
  <si>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</si>
  <si>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</si>
  <si>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</si>
  <si>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</si>
  <si>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</si>
  <si>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</si>
  <si>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</si>
  <si>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</si>
  <si>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</si>
  <si>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</si>
  <si>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</si>
  <si>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</si>
  <si>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</si>
  <si>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</si>
  <si>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</si>
  <si>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</si>
  <si>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</si>
  <si>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</si>
  <si>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</si>
  <si>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</si>
  <si>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</si>
  <si>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</si>
  <si>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</si>
  <si>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</si>
  <si>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</si>
  <si>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</si>
  <si>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</si>
  <si>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</si>
  <si>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</si>
  <si>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</si>
  <si>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</si>
  <si>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</si>
  <si>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</si>
  <si>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</si>
  <si>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</si>
  <si>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</si>
  <si>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</si>
  <si>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</si>
  <si>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</si>
  <si>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</si>
  <si>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</si>
  <si>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</si>
  <si>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</si>
  <si>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</si>
  <si>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</si>
  <si>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</si>
  <si>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</si>
  <si>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</si>
  <si>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</si>
  <si>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</si>
  <si>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</si>
  <si>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</si>
  <si>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</si>
  <si>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</si>
  <si>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</si>
  <si>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</si>
  <si>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</si>
  <si>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</si>
  <si>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</si>
  <si>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</si>
  <si>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</si>
  <si>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</si>
  <si>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</si>
  <si>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</si>
  <si>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</si>
  <si>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</si>
  <si>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</si>
  <si>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</si>
  <si>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</si>
  <si>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</si>
  <si>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</si>
  <si>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</si>
  <si>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</si>
  <si>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</si>
  <si>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</si>
  <si>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</si>
  <si>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</si>
  <si>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</si>
  <si>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</si>
  <si>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</si>
  <si>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</si>
  <si>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</si>
  <si>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</si>
  <si>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</si>
  <si>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</si>
  <si>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</si>
  <si>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</si>
  <si>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</si>
  <si>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</si>
  <si>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</si>
  <si>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</si>
  <si>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</si>
  <si>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</si>
  <si>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</si>
  <si>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</si>
  <si>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</si>
  <si>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</si>
  <si>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</si>
  <si>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</si>
  <si>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</si>
  <si>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</si>
  <si>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</si>
  <si>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</si>
  <si>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</si>
  <si>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</si>
  <si>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</si>
  <si>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</si>
  <si>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</si>
  <si>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</si>
  <si>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</si>
  <si>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</si>
  <si>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</si>
  <si>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</si>
  <si>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</si>
  <si>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</si>
  <si>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</si>
  <si>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</si>
  <si>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</si>
  <si>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</si>
  <si>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</si>
  <si>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</si>
  <si>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</si>
  <si>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</si>
  <si>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</si>
  <si>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</si>
  <si>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</si>
  <si>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</si>
  <si>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</si>
  <si>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</si>
  <si>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</si>
  <si>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</si>
  <si>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</si>
  <si>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</si>
  <si>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</si>
  <si>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</si>
  <si>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</si>
  <si>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</si>
  <si>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</si>
  <si>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</si>
  <si>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</si>
  <si>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</si>
  <si>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</si>
  <si>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</si>
  <si>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</si>
  <si>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</si>
  <si>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</si>
  <si>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</si>
  <si>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</si>
  <si>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</si>
  <si>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</si>
  <si>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</si>
  <si>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</si>
  <si>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</si>
  <si>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</si>
  <si>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</si>
  <si>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</si>
  <si>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</si>
  <si>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</si>
  <si>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</si>
  <si>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</si>
  <si>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</si>
  <si>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</si>
  <si>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</si>
  <si>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</si>
  <si>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</si>
  <si>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</si>
  <si>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</si>
  <si>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</si>
  <si>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</si>
  <si>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</si>
  <si>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</si>
  <si>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</si>
  <si>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</si>
  <si>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</si>
  <si>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</si>
  <si>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</si>
  <si>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</si>
  <si>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</si>
  <si>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</si>
  <si>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</si>
  <si>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</si>
  <si>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</si>
  <si>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</si>
  <si>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</si>
  <si>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</si>
  <si>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</si>
  <si>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</si>
  <si>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</si>
  <si>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</si>
  <si>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</si>
  <si>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</si>
  <si>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</si>
  <si>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</si>
  <si>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</si>
  <si>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</si>
  <si>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</si>
  <si>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</si>
  <si>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</si>
  <si>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</si>
  <si>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</si>
  <si>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</si>
  <si>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</si>
  <si>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</si>
  <si>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</si>
  <si>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</si>
  <si>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</si>
  <si>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</si>
  <si>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</si>
  <si>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</si>
  <si>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</si>
  <si>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</si>
  <si>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</si>
  <si>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</si>
  <si>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</si>
  <si>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</si>
  <si>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</si>
  <si>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</si>
  <si>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</si>
  <si>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</si>
  <si>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</si>
  <si>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</si>
  <si>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</si>
  <si>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</si>
  <si>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</si>
  <si>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</si>
  <si>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</si>
  <si>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</si>
  <si>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</si>
  <si>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</si>
  <si>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</si>
  <si>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</si>
  <si>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</si>
  <si>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</si>
  <si>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</si>
  <si>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</si>
  <si>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</si>
  <si>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</si>
  <si>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</si>
  <si>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</si>
  <si>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</si>
  <si>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</si>
  <si>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</si>
  <si>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</si>
  <si>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</si>
  <si>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</si>
  <si>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</si>
  <si>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</si>
  <si>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</si>
  <si>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</si>
  <si>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</si>
  <si>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</si>
  <si>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</si>
  <si>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</si>
  <si>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</si>
  <si>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</si>
  <si>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</si>
  <si>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</si>
  <si>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</si>
  <si>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</si>
  <si>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</si>
  <si>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</si>
  <si>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</si>
  <si>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</si>
  <si>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</si>
  <si>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</si>
  <si>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</si>
  <si>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</si>
  <si>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</si>
  <si>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</si>
  <si>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</si>
  <si>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</si>
  <si>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</si>
  <si>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</si>
  <si>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</si>
  <si>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</si>
  <si>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</si>
  <si>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</si>
  <si>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</si>
  <si>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</si>
  <si>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</si>
  <si>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</si>
  <si>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</si>
  <si>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</si>
  <si>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</si>
  <si>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</si>
  <si>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</si>
  <si>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</si>
  <si>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</si>
  <si>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</si>
  <si>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</si>
  <si>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</si>
  <si>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</si>
  <si>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</si>
  <si>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</si>
  <si>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</si>
  <si>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</si>
  <si>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</si>
  <si>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</si>
  <si>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</si>
  <si>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</si>
  <si>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</si>
  <si>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</si>
  <si>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</si>
  <si>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</si>
  <si>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</si>
  <si>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</si>
  <si>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</si>
  <si>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</si>
  <si>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</si>
  <si>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</si>
  <si>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</si>
  <si>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</si>
  <si>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</si>
  <si>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</si>
  <si>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</si>
  <si>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</si>
  <si>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</si>
  <si>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</si>
  <si>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</si>
  <si>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</si>
  <si>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</si>
  <si>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</si>
  <si>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</si>
  <si>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</si>
  <si>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</si>
  <si>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</si>
  <si>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</si>
  <si>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</si>
  <si>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</si>
  <si>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</si>
  <si>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</si>
  <si>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</si>
  <si>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</si>
  <si>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</si>
  <si>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</si>
  <si>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</si>
  <si>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</si>
  <si>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</si>
  <si>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</si>
  <si>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</si>
  <si>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</si>
  <si>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</si>
  <si>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</si>
  <si>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</si>
  <si>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</si>
  <si>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</si>
  <si>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</si>
  <si>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</si>
  <si>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</si>
  <si>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</si>
  <si>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</si>
  <si>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</si>
  <si>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</si>
  <si>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</si>
  <si>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</si>
  <si>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</si>
  <si>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</si>
  <si>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</si>
  <si>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</si>
  <si>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</si>
  <si>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</si>
  <si>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</si>
  <si>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</si>
  <si>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</si>
  <si>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</si>
  <si>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</si>
  <si>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</si>
  <si>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</si>
  <si>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</si>
  <si>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</si>
  <si>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</si>
  <si>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</si>
  <si>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</si>
  <si>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</si>
  <si>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</si>
  <si>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</si>
  <si>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</si>
  <si>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</si>
  <si>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</si>
  <si>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</si>
  <si>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</si>
  <si>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</si>
  <si>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</si>
  <si>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</si>
  <si>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</si>
  <si>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</si>
  <si>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</si>
  <si>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</si>
  <si>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</si>
  <si>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</si>
  <si>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</si>
  <si>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</si>
  <si>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</si>
  <si>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</si>
  <si>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</si>
  <si>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</si>
  <si>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</si>
  <si>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</si>
  <si>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</si>
  <si>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</si>
  <si>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</si>
  <si>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</si>
  <si>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</si>
  <si>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</si>
  <si>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</si>
  <si>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</si>
  <si>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</si>
  <si>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</si>
  <si>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</si>
  <si>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</si>
  <si>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</si>
  <si>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</si>
  <si>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</si>
  <si>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</si>
  <si>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</si>
  <si>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</si>
  <si>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</si>
  <si>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</si>
  <si>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</si>
  <si>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</si>
  <si>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</si>
  <si>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</si>
  <si>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</si>
  <si>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</si>
  <si>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</si>
  <si>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</si>
  <si>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</si>
  <si>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</si>
  <si>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</si>
  <si>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</si>
  <si>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</si>
  <si>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</si>
  <si>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</si>
  <si>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</si>
  <si>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</si>
  <si>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</si>
  <si>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</si>
  <si>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</si>
  <si>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</si>
  <si>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</si>
  <si>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</si>
  <si>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</si>
  <si>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</si>
  <si>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</si>
  <si>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</si>
  <si>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</si>
  <si>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</si>
  <si>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</si>
  <si>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</si>
  <si>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</si>
  <si>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</si>
  <si>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</si>
  <si>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</si>
  <si>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</si>
  <si>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</si>
  <si>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</si>
  <si>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</si>
  <si>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</si>
  <si>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</si>
  <si>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</si>
  <si>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</si>
  <si>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</si>
  <si>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</si>
  <si>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</si>
  <si>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</si>
  <si>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</si>
  <si>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</si>
  <si>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</si>
  <si>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</si>
  <si>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</si>
  <si>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</si>
  <si>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</si>
  <si>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</si>
  <si>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</si>
  <si>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</si>
  <si>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</si>
  <si>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</si>
  <si>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</si>
  <si>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</si>
  <si>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</si>
  <si>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</si>
  <si>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</si>
  <si>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</si>
  <si>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</si>
  <si>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</si>
  <si>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</si>
  <si>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</si>
  <si>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</si>
  <si>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</si>
  <si>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</si>
  <si>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</si>
  <si>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</si>
  <si>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</si>
  <si>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</si>
  <si>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</si>
  <si>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</si>
  <si>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</si>
  <si>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</si>
  <si>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</si>
  <si>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</si>
  <si>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</si>
  <si>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</si>
  <si>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</si>
  <si>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</si>
  <si>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</si>
  <si>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</si>
  <si>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</si>
  <si>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</si>
  <si>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</si>
  <si>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</si>
  <si>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</si>
  <si>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</si>
  <si>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</si>
  <si>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</si>
  <si>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</si>
  <si>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</si>
  <si>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</si>
  <si>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</si>
  <si>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</si>
  <si>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</si>
  <si>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</si>
  <si>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</si>
  <si>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</si>
  <si>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</si>
  <si>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</si>
  <si>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</si>
  <si>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</si>
  <si>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</si>
  <si>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</si>
  <si>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</si>
  <si>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</si>
  <si>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</si>
  <si>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</si>
  <si>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</si>
  <si>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</si>
  <si>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</si>
  <si>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</si>
  <si>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</si>
  <si>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</si>
  <si>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</si>
  <si>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</si>
  <si>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</si>
  <si>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</si>
  <si>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</si>
  <si>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</si>
  <si>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</si>
  <si>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</si>
  <si>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</si>
  <si>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</si>
  <si>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</si>
  <si>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</si>
  <si>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</si>
  <si>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</si>
  <si>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</si>
  <si>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</si>
  <si>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</si>
  <si>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</si>
  <si>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</si>
  <si>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</si>
  <si>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</si>
  <si>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</si>
  <si>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</si>
  <si>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</si>
  <si>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</si>
  <si>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</si>
  <si>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</si>
  <si>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</si>
  <si>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</si>
  <si>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</si>
  <si>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</si>
  <si>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</si>
  <si>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</si>
  <si>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</si>
  <si>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</si>
  <si>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</si>
  <si>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</si>
  <si>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</si>
  <si>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</si>
  <si>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</si>
  <si>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</si>
  <si>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</si>
  <si>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</si>
  <si>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</si>
  <si>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</si>
  <si>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</si>
  <si>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</si>
  <si>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</si>
  <si>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</si>
  <si>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</si>
  <si>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</si>
  <si>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</si>
  <si>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</si>
  <si>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</si>
  <si>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</si>
  <si>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</si>
  <si>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</si>
  <si>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</si>
  <si>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</si>
  <si>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</si>
  <si>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</si>
  <si>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</si>
  <si>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</si>
  <si>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</si>
  <si>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</si>
  <si>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</si>
  <si>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</si>
  <si>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</si>
  <si>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</si>
  <si>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</si>
  <si>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</si>
  <si>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</si>
  <si>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</si>
  <si>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</si>
  <si>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</si>
  <si>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</si>
  <si>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</si>
  <si>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</si>
  <si>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</si>
  <si>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</si>
  <si>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</si>
  <si>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</si>
  <si>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</si>
  <si>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</si>
  <si>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</si>
  <si>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</si>
  <si>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</si>
  <si>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</si>
  <si>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</si>
  <si>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</si>
  <si>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</si>
  <si>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</si>
  <si>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</si>
  <si>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</si>
  <si>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</si>
  <si>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</si>
  <si>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</si>
  <si>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</si>
  <si>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</si>
  <si>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</si>
  <si>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</si>
  <si>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</si>
  <si>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</si>
  <si>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</si>
  <si>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</si>
  <si>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</si>
  <si>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</si>
  <si>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</si>
  <si>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</si>
  <si>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</si>
  <si>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</si>
  <si>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</si>
  <si>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</si>
  <si>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</si>
  <si>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</si>
  <si>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</si>
  <si>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</si>
  <si>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</si>
  <si>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</si>
  <si>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</si>
  <si>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</si>
  <si>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</si>
  <si>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</si>
  <si>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</si>
  <si>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</si>
  <si>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</si>
  <si>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</si>
  <si>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</si>
  <si>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</si>
  <si>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</si>
  <si>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</si>
  <si>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</si>
  <si>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</si>
  <si>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</si>
  <si>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</si>
  <si>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</si>
  <si>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</si>
  <si>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</si>
  <si>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</si>
  <si>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</si>
  <si>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</si>
  <si>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</si>
  <si>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</si>
  <si>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</si>
  <si>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</si>
  <si>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</si>
  <si>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</si>
  <si>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</si>
  <si>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</si>
  <si>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</si>
  <si>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</si>
  <si>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</si>
  <si>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</si>
  <si>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</si>
  <si>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</si>
  <si>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</si>
  <si>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</si>
  <si>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</si>
  <si>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</si>
  <si>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</si>
  <si>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</si>
  <si>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</si>
  <si>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</si>
  <si>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</si>
  <si>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</si>
  <si>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</si>
  <si>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</si>
  <si>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</si>
  <si>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</si>
  <si>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</si>
  <si>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</si>
  <si>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</si>
  <si>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</si>
  <si>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</si>
  <si>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</si>
  <si>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</si>
  <si>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</si>
  <si>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</si>
  <si>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</si>
  <si>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</si>
  <si>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</si>
  <si>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</si>
  <si>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</si>
  <si>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</si>
  <si>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</si>
  <si>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</si>
  <si>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</si>
  <si>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</si>
  <si>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</si>
  <si>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</si>
  <si>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</si>
  <si>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</si>
  <si>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</si>
  <si>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</si>
  <si>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</si>
  <si>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</si>
  <si>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</si>
  <si>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</si>
  <si>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</si>
  <si>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</si>
  <si>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</si>
  <si>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</si>
  <si>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</si>
  <si>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</si>
  <si>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</si>
  <si>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</si>
  <si>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</si>
  <si>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</si>
  <si>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</si>
  <si>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</si>
  <si>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</si>
  <si>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</si>
  <si>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</si>
  <si>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</si>
  <si>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</si>
  <si>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</si>
  <si>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</si>
  <si>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</si>
  <si>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</si>
  <si>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</si>
  <si>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</si>
  <si>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</si>
  <si>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</si>
  <si>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</si>
  <si>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</si>
  <si>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</si>
  <si>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</si>
  <si>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</si>
  <si>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</si>
  <si>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</si>
  <si>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</si>
  <si>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</si>
  <si>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</si>
  <si>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</si>
  <si>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</si>
  <si>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</si>
  <si>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</si>
  <si>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</si>
  <si>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</si>
  <si>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</si>
  <si>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</si>
  <si>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</si>
  <si>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</si>
  <si>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</si>
  <si>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</si>
  <si>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</si>
  <si>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</si>
  <si>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</si>
  <si>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</si>
  <si>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</si>
  <si>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</si>
  <si>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</si>
  <si>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</si>
  <si>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</si>
  <si>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</si>
  <si>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</si>
  <si>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</si>
  <si>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</si>
  <si>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</si>
  <si>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</si>
  <si>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</si>
  <si>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</si>
  <si>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</si>
  <si>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</si>
  <si>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</si>
  <si>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</si>
  <si>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</si>
  <si>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</si>
  <si>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</si>
  <si>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</si>
  <si>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</si>
  <si>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</si>
  <si>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</si>
  <si>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</si>
  <si>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</si>
  <si>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</si>
  <si>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</si>
  <si>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</si>
  <si>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</si>
  <si>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</si>
  <si>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</si>
  <si>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</si>
  <si>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</si>
  <si>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</si>
  <si>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</si>
  <si>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</si>
  <si>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</si>
  <si>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</si>
  <si>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</si>
  <si>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</si>
  <si>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</si>
  <si>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</si>
  <si>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</si>
  <si>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</si>
  <si>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</si>
  <si>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</si>
  <si>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</si>
  <si>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</si>
  <si>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</si>
  <si>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</si>
  <si>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</si>
  <si>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</si>
  <si>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</si>
  <si>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</si>
  <si>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</si>
  <si>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</si>
  <si>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</si>
  <si>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</si>
  <si>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</si>
  <si>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</si>
  <si>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</si>
  <si>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</si>
  <si>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</si>
  <si>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</si>
  <si>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</si>
  <si>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</si>
  <si>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</si>
  <si>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</si>
  <si>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</si>
  <si>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</si>
  <si>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</si>
  <si>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</si>
  <si>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</si>
  <si>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</si>
  <si>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</si>
  <si>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</si>
  <si>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</si>
  <si>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</si>
  <si>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</si>
  <si>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</si>
  <si>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</si>
  <si>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</si>
  <si>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</si>
  <si>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</si>
  <si>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</si>
  <si>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</si>
  <si>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</si>
  <si>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</si>
  <si>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</si>
  <si>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</si>
  <si>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</si>
  <si>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</si>
  <si>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</si>
  <si>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</si>
  <si>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</si>
  <si>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</si>
  <si>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</si>
  <si>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</si>
  <si>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</si>
  <si>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</si>
  <si>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</si>
  <si>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</si>
  <si>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</si>
  <si>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</si>
  <si>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</si>
  <si>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</si>
  <si>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</si>
  <si>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</si>
  <si>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</si>
  <si>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</si>
  <si>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</si>
  <si>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</si>
  <si>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</si>
  <si>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</si>
  <si>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</si>
  <si>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</si>
  <si>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</si>
  <si>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</si>
  <si>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</si>
  <si>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</si>
  <si>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</si>
  <si>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</si>
  <si>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</si>
  <si>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</si>
  <si>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</si>
  <si>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</si>
  <si>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</si>
  <si>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</si>
  <si>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</si>
  <si>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</si>
  <si>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</si>
  <si>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</si>
  <si>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</si>
  <si>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</si>
  <si>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</si>
  <si>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</si>
  <si>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</si>
  <si>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</si>
  <si>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</si>
  <si>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</si>
  <si>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</si>
  <si>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</si>
  <si>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</si>
  <si>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</si>
  <si>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</si>
  <si>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</si>
  <si>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</si>
  <si>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</si>
  <si>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</si>
  <si>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</si>
  <si>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</si>
  <si>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</si>
  <si>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</si>
  <si>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</si>
  <si>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</si>
  <si>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</si>
  <si>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</si>
  <si>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</si>
  <si>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</si>
  <si>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</si>
  <si>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</si>
  <si>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</si>
  <si>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</si>
  <si>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</si>
  <si>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</si>
  <si>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</si>
  <si>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</si>
  <si>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</si>
  <si>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</si>
  <si>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</si>
  <si>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</si>
  <si>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</si>
  <si>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</si>
  <si>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</si>
  <si>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</si>
  <si>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</si>
  <si>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</si>
  <si>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</si>
  <si>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</si>
  <si>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</si>
  <si>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</si>
  <si>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</si>
  <si>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</si>
  <si>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</si>
  <si>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</si>
  <si>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</si>
  <si>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</si>
  <si>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</si>
  <si>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</si>
  <si>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</si>
  <si>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</si>
  <si>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</si>
  <si>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</si>
  <si>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</si>
  <si>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</si>
  <si>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</si>
  <si>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</si>
  <si>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</si>
  <si>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</si>
  <si>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</si>
  <si>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</si>
  <si>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</si>
  <si>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</si>
  <si>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</si>
  <si>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</si>
  <si>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</si>
  <si>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</si>
  <si>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</si>
  <si>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</si>
  <si>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</si>
  <si>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</si>
  <si>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</si>
  <si>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</si>
  <si>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</si>
  <si>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</si>
  <si>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</si>
  <si>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</si>
  <si>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</si>
  <si>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</si>
  <si>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</si>
  <si>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</si>
  <si>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</si>
  <si>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</si>
  <si>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</si>
  <si>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</si>
  <si>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</si>
  <si>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</si>
  <si>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</si>
  <si>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</si>
  <si>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</si>
  <si>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</si>
  <si>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</si>
  <si>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</si>
  <si>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</si>
  <si>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</si>
  <si>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</si>
  <si>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</si>
  <si>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</si>
  <si>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</si>
  <si>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</si>
  <si>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</si>
  <si>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</si>
  <si>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</si>
  <si>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</si>
  <si>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</si>
  <si>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</si>
  <si>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</si>
  <si>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</si>
  <si>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</si>
  <si>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</si>
  <si>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</si>
  <si>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</si>
  <si>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</si>
  <si>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</si>
  <si>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</si>
  <si>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</si>
  <si>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</si>
  <si>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</si>
  <si>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</si>
  <si>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</si>
  <si>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</si>
  <si>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</si>
  <si>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</si>
  <si>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</si>
  <si>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</si>
  <si>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</si>
  <si>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</si>
  <si>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</si>
  <si>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</si>
  <si>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</si>
  <si>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</si>
  <si>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</si>
  <si>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</si>
  <si>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</si>
  <si>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</si>
  <si>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</si>
  <si>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</si>
  <si>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</si>
  <si>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</si>
  <si>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</si>
  <si>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</si>
  <si>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</si>
  <si>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</si>
  <si>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</si>
  <si>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</si>
  <si>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</si>
  <si>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</si>
  <si>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</si>
  <si>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</si>
  <si>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</si>
  <si>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</si>
  <si>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</si>
  <si>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</si>
  <si>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</si>
  <si>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</si>
  <si>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</si>
  <si>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</si>
  <si>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</si>
  <si>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</si>
  <si>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</si>
  <si>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</si>
  <si>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</si>
  <si>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</si>
  <si>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</si>
  <si>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</si>
  <si>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</si>
  <si>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</si>
  <si>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</si>
  <si>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</si>
  <si>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</si>
  <si>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</si>
  <si>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</si>
  <si>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</si>
  <si>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</si>
  <si>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</si>
  <si>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</si>
  <si>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</si>
  <si>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</si>
  <si>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</si>
  <si>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</si>
  <si>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</si>
  <si>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</si>
  <si>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</si>
  <si>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</si>
  <si>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</si>
  <si>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</si>
  <si>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</si>
  <si>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</si>
  <si>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</si>
  <si>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</si>
  <si>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</si>
  <si>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</si>
  <si>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</si>
  <si>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</si>
  <si>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</si>
  <si>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</si>
  <si>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</si>
  <si>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</si>
  <si>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</si>
  <si>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</si>
  <si>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</si>
  <si>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</si>
  <si>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</si>
  <si>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</si>
  <si>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</si>
  <si>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</si>
  <si>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</si>
  <si>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</si>
  <si>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</si>
  <si>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</si>
  <si>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</si>
  <si>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</si>
  <si>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</si>
  <si>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</si>
  <si>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</si>
  <si>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</si>
  <si>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</si>
  <si>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</si>
  <si>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</si>
  <si>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</si>
  <si>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</si>
  <si>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</si>
  <si>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</si>
  <si>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</si>
  <si>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</si>
  <si>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</si>
  <si>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</si>
  <si>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</si>
  <si>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</si>
  <si>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</si>
  <si>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</si>
  <si>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</si>
  <si>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</si>
  <si>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</si>
  <si>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</si>
  <si>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</si>
  <si>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</si>
  <si>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</si>
  <si>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</si>
  <si>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</si>
  <si>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</si>
  <si>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</si>
  <si>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</si>
  <si>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</si>
  <si>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</si>
  <si>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</si>
  <si>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</si>
  <si>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</si>
  <si>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</si>
  <si>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</si>
  <si>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</si>
  <si>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</si>
  <si>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</si>
  <si>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</si>
  <si>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</si>
  <si>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</si>
  <si>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</si>
  <si>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</si>
  <si>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</si>
  <si>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</si>
  <si>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</si>
  <si>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</si>
  <si>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</si>
  <si>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</si>
  <si>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</si>
  <si>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</si>
  <si>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</si>
  <si>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</si>
  <si>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</si>
  <si>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</si>
  <si>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</si>
  <si>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</si>
  <si>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</si>
  <si>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</si>
  <si>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</si>
  <si>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</si>
  <si>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</si>
  <si>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</si>
  <si>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</si>
  <si>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</si>
  <si>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</si>
  <si>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</si>
  <si>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</si>
  <si>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</si>
  <si>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</si>
  <si>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</si>
  <si>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</si>
  <si>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</si>
  <si>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</si>
  <si>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</si>
  <si>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</si>
  <si>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</si>
  <si>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</si>
  <si>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</si>
  <si>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</si>
  <si>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</si>
  <si>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</si>
  <si>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</si>
  <si>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</si>
  <si>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</si>
  <si>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</si>
  <si>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</si>
  <si>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</si>
  <si>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</si>
  <si>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</si>
  <si>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</si>
  <si>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</si>
  <si>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</si>
  <si>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</si>
  <si>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</si>
  <si>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</si>
  <si>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</si>
  <si>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</si>
  <si>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</si>
  <si>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</si>
  <si>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</si>
  <si>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</si>
  <si>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</si>
  <si>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</si>
  <si>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</si>
  <si>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</si>
  <si>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</si>
  <si>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</si>
  <si>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</si>
  <si>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</si>
  <si>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</si>
  <si>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</si>
  <si>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</si>
  <si>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</si>
  <si>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</si>
  <si>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</si>
  <si>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</si>
  <si>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</si>
  <si>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</si>
  <si>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</si>
  <si>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</si>
  <si>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</si>
  <si>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</si>
  <si>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</si>
  <si>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</si>
  <si>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</si>
  <si>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</si>
  <si>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</si>
  <si>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</si>
  <si>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</si>
  <si>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</si>
  <si>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</si>
  <si>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</si>
  <si>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</si>
  <si>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</si>
  <si>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</si>
  <si>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</si>
  <si>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</si>
  <si>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</si>
  <si>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</si>
  <si>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</si>
  <si>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</si>
  <si>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</si>
  <si>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</si>
  <si>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</si>
  <si>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</si>
  <si>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</si>
  <si>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</si>
  <si>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</si>
  <si>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</si>
  <si>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</si>
  <si>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</si>
  <si>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</si>
  <si>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</si>
  <si>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</si>
  <si>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</si>
  <si>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</si>
  <si>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</si>
  <si>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</si>
  <si>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</si>
  <si>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</si>
  <si>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</si>
  <si>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</si>
  <si>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</si>
  <si>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</si>
  <si>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</si>
  <si>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</si>
  <si>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</si>
  <si>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</si>
  <si>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</si>
  <si>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</si>
  <si>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</si>
  <si>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</si>
  <si>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</si>
  <si>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</si>
  <si>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</si>
  <si>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</si>
  <si>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</si>
  <si>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</si>
  <si>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</si>
  <si>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</si>
  <si>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</si>
  <si>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</si>
  <si>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</si>
  <si>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</si>
  <si>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</si>
  <si>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</si>
  <si>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</si>
  <si>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</si>
  <si>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</si>
  <si>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</si>
  <si>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</si>
  <si>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</si>
  <si>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</si>
  <si>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</si>
  <si>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</si>
  <si>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</si>
  <si>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</si>
  <si>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</si>
  <si>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</si>
  <si>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</si>
  <si>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</si>
  <si>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</si>
  <si>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</si>
  <si>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</si>
  <si>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</si>
  <si>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</si>
  <si>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</si>
  <si>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</si>
  <si>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</si>
  <si>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</si>
  <si>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</si>
  <si>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</si>
  <si>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</si>
  <si>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</si>
  <si>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</si>
  <si>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</si>
  <si>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</si>
  <si>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</si>
  <si>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</si>
  <si>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</si>
  <si>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</si>
  <si>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</si>
  <si>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</si>
  <si>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</si>
  <si>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</si>
  <si>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</si>
  <si>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</si>
  <si>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</si>
  <si>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</si>
  <si>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</si>
  <si>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</si>
  <si>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</si>
  <si>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</si>
  <si>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</si>
  <si>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</si>
  <si>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</si>
  <si>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</si>
  <si>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</si>
  <si>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</si>
  <si>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</si>
  <si>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</si>
  <si>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</si>
  <si>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</si>
  <si>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</si>
  <si>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</si>
  <si>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</si>
  <si>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</si>
  <si>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</si>
  <si>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</si>
  <si>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</si>
  <si>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</si>
  <si>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</si>
  <si>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</si>
  <si>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</si>
  <si>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</si>
  <si>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</si>
  <si>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</si>
  <si>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</si>
  <si>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</si>
  <si>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</si>
  <si>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</si>
  <si>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</si>
  <si>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</si>
  <si>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</si>
  <si>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</si>
  <si>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</si>
  <si>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</si>
  <si>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</si>
  <si>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</si>
  <si>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</si>
  <si>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</si>
  <si>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</si>
  <si>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</si>
  <si>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</si>
  <si>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</si>
  <si>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</si>
  <si>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</si>
  <si>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</si>
  <si>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</si>
  <si>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</si>
  <si>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</si>
  <si>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</si>
  <si>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</si>
  <si>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</si>
  <si>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</si>
  <si>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</si>
  <si>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</si>
  <si>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</si>
  <si>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</si>
  <si>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</si>
  <si>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</si>
  <si>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</si>
  <si>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</si>
  <si>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</si>
  <si>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</si>
  <si>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</si>
  <si>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</si>
  <si>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</si>
  <si>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</si>
  <si>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</si>
  <si>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</si>
  <si>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</si>
  <si>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</si>
  <si>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</si>
  <si>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</si>
  <si>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</si>
  <si>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</si>
  <si>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</si>
  <si>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</si>
  <si>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</si>
  <si>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</si>
  <si>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</si>
  <si>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</si>
  <si>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</si>
  <si>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</si>
  <si>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</si>
  <si>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</si>
  <si>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</si>
  <si>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</si>
  <si>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</si>
  <si>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</si>
  <si>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</si>
  <si>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</si>
  <si>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</si>
  <si>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</si>
  <si>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</si>
  <si>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</si>
  <si>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</si>
  <si>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</si>
  <si>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</si>
  <si>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</si>
  <si>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</si>
  <si>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</si>
  <si>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</si>
  <si>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</si>
  <si>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</si>
  <si>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</si>
  <si>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</si>
  <si>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</si>
  <si>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</si>
  <si>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</si>
  <si>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</si>
  <si>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</si>
  <si>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</si>
  <si>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</si>
  <si>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</si>
  <si>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</si>
  <si>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</si>
  <si>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</si>
  <si>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</si>
  <si>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</si>
  <si>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</si>
  <si>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</si>
  <si>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</si>
  <si>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</si>
  <si>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</si>
  <si>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</si>
  <si>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</si>
  <si>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</si>
  <si>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</si>
  <si>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</si>
  <si>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</si>
  <si>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</si>
  <si>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</si>
  <si>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</si>
  <si>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</si>
  <si>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</si>
  <si>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</si>
  <si>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</si>
  <si>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</si>
  <si>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</si>
  <si>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</si>
  <si>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</si>
  <si>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</si>
  <si>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</si>
  <si>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</si>
  <si>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</si>
  <si>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</si>
  <si>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</si>
  <si>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</si>
  <si>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</si>
  <si>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</si>
  <si>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</si>
  <si>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</si>
  <si>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</si>
  <si>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</si>
  <si>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</si>
  <si>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</si>
  <si>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</si>
  <si>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</si>
  <si>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</si>
  <si>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</si>
  <si>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</si>
  <si>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</si>
  <si>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</si>
  <si>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</si>
  <si>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</si>
  <si>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</si>
  <si>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</si>
  <si>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</si>
  <si>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</si>
  <si>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</si>
  <si>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</si>
  <si>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</si>
  <si>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</si>
  <si>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</si>
  <si>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</si>
  <si>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</si>
  <si>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</si>
  <si>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</si>
  <si>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</si>
  <si>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</si>
  <si>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</si>
  <si>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</si>
  <si>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</si>
  <si>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</si>
  <si>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</si>
  <si>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</si>
  <si>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</si>
  <si>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</si>
  <si>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</si>
  <si>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</si>
  <si>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</si>
  <si>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</si>
  <si>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</si>
  <si>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</si>
  <si>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</si>
  <si>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</si>
  <si>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</si>
  <si>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</si>
  <si>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</si>
  <si>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</si>
  <si>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</si>
  <si>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</si>
  <si>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</si>
  <si>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</si>
  <si>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</si>
  <si>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</si>
  <si>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</si>
  <si>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</si>
  <si>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</si>
  <si>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</si>
  <si>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</si>
  <si>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</si>
  <si>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</si>
  <si>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</si>
  <si>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</si>
  <si>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</si>
  <si>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</si>
  <si>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</si>
  <si>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</si>
  <si>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</si>
  <si>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</si>
  <si>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</si>
  <si>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</si>
  <si>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</si>
  <si>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</si>
  <si>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</si>
  <si>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</si>
  <si>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</si>
  <si>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</si>
  <si>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</si>
  <si>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</si>
  <si>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</si>
  <si>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</si>
  <si>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</si>
  <si>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</si>
  <si>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</si>
  <si>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</si>
  <si>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</si>
  <si>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</si>
  <si>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</si>
  <si>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</si>
  <si>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</si>
  <si>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</si>
  <si>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</si>
  <si>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</si>
  <si>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</si>
  <si>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</si>
  <si>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</si>
  <si>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</si>
  <si>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</si>
  <si>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</si>
  <si>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</si>
  <si>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</si>
  <si>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</si>
  <si>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</si>
  <si>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</si>
  <si>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</si>
  <si>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</si>
  <si>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</si>
  <si>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</si>
  <si>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</si>
  <si>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</si>
  <si>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</si>
  <si>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</si>
  <si>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</si>
  <si>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</si>
  <si>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</si>
  <si>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</si>
  <si>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</si>
  <si>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</si>
  <si>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</si>
  <si>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</si>
  <si>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</si>
  <si>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</si>
  <si>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</si>
  <si>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</si>
  <si>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</si>
  <si>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</si>
  <si>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</si>
  <si>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</si>
  <si>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</si>
  <si>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</si>
  <si>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</si>
  <si>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</si>
  <si>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</si>
  <si>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</si>
  <si>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</si>
  <si>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</si>
  <si>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</si>
  <si>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</si>
  <si>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</si>
  <si>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</si>
  <si>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</si>
  <si>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</si>
  <si>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</si>
  <si>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</si>
  <si>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</si>
  <si>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</si>
  <si>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</si>
  <si>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</si>
  <si>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</si>
  <si>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</si>
  <si>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</si>
  <si>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</si>
  <si>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</si>
  <si>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</si>
  <si>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</si>
  <si>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</si>
  <si>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</si>
  <si>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</si>
  <si>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</si>
  <si>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</si>
  <si>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</si>
  <si>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</si>
  <si>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</si>
  <si>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</si>
  <si>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</si>
  <si>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</si>
  <si>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</si>
  <si>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</si>
  <si>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</si>
  <si>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</si>
  <si>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</si>
  <si>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</si>
  <si>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</si>
  <si>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</si>
  <si>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</si>
  <si>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</si>
  <si>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</si>
  <si>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</si>
  <si>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</si>
  <si>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</si>
  <si>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</si>
  <si>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</si>
  <si>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</si>
  <si>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</si>
  <si>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</si>
  <si>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</si>
  <si>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</si>
  <si>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</si>
  <si>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</si>
  <si>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</si>
  <si>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</si>
  <si>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</si>
  <si>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</si>
  <si>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</si>
  <si>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</si>
  <si>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</si>
  <si>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</si>
  <si>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</si>
  <si>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</si>
  <si>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</si>
  <si>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</si>
  <si>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</si>
  <si>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</si>
  <si>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</si>
  <si>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</si>
  <si>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</si>
  <si>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</si>
  <si>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</si>
  <si>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</si>
  <si>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</si>
  <si>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</si>
  <si>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</si>
  <si>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</si>
  <si>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</si>
  <si>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</si>
  <si>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</si>
  <si>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</si>
  <si>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</si>
  <si>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</si>
  <si>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</si>
  <si>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</si>
  <si>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</si>
  <si>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</si>
  <si>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</si>
  <si>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</si>
  <si>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</si>
  <si>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</si>
  <si>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</si>
  <si>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</si>
  <si>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</si>
  <si>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</si>
  <si>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</si>
  <si>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</si>
  <si>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</si>
  <si>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</si>
  <si>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</si>
  <si>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</si>
  <si>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</si>
  <si>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</si>
  <si>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</si>
  <si>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</si>
  <si>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</si>
  <si>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</si>
  <si>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</si>
  <si>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</si>
  <si>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</si>
  <si>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</si>
  <si>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</si>
  <si>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</si>
  <si>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</si>
  <si>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</si>
  <si>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</si>
  <si>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</si>
  <si>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</si>
  <si>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</si>
  <si>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</si>
  <si>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</si>
  <si>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</si>
  <si>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</si>
  <si>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</si>
  <si>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</si>
  <si>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</si>
  <si>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</si>
  <si>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</si>
  <si>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</si>
  <si>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</si>
  <si>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</si>
  <si>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</si>
  <si>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</si>
  <si>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</si>
  <si>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</si>
  <si>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</si>
  <si>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</si>
  <si>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</si>
  <si>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</si>
  <si>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</si>
  <si>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</si>
  <si>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</si>
  <si>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</si>
  <si>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</si>
  <si>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</si>
  <si>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</si>
  <si>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</si>
  <si>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</si>
  <si>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</si>
  <si>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</si>
  <si>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</si>
  <si>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</si>
  <si>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</si>
  <si>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</si>
  <si>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</si>
  <si>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</si>
  <si>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</si>
  <si>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</si>
  <si>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</si>
  <si>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</si>
  <si>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</si>
  <si>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</si>
  <si>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</si>
  <si>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</si>
  <si>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</si>
  <si>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</si>
  <si>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</si>
  <si>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</si>
  <si>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</si>
  <si>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</si>
  <si>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</si>
  <si>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</si>
  <si>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</si>
  <si>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</si>
  <si>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</si>
  <si>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</si>
  <si>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</si>
  <si>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</si>
  <si>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</si>
  <si>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</si>
  <si>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</si>
  <si>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</si>
  <si>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</si>
  <si>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</si>
  <si>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</si>
  <si>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</si>
  <si>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</si>
  <si>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</si>
  <si>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</si>
  <si>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</si>
  <si>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</si>
  <si>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</si>
  <si>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</si>
  <si>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</si>
  <si>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</si>
  <si>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</si>
  <si>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</si>
  <si>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</si>
  <si>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</si>
  <si>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</si>
  <si>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</si>
  <si>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</si>
  <si>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</si>
  <si>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</si>
  <si>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</si>
  <si>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</si>
  <si>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</si>
  <si>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</si>
  <si>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</si>
  <si>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</si>
  <si>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</si>
  <si>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</si>
  <si>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</si>
  <si>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</si>
  <si>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</si>
  <si>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</si>
  <si>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</si>
  <si>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</si>
  <si>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</si>
  <si>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</si>
  <si>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</si>
  <si>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</si>
  <si>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</si>
  <si>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</si>
  <si>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</si>
  <si>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</si>
  <si>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</si>
  <si>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</si>
  <si>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</si>
  <si>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</si>
  <si>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</si>
  <si>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</si>
  <si>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</si>
  <si>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</si>
  <si>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</si>
  <si>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</si>
  <si>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</si>
  <si>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</si>
  <si>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</si>
  <si>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</si>
  <si>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</si>
  <si>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</si>
  <si>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</si>
  <si>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</si>
  <si>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</si>
  <si>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</si>
  <si>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</si>
  <si>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</si>
  <si>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</si>
  <si>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</si>
  <si>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</si>
  <si>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</si>
  <si>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</si>
  <si>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</si>
  <si>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</si>
  <si>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</si>
  <si>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</si>
  <si>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</si>
  <si>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</si>
  <si>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</si>
  <si>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</si>
  <si>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</si>
  <si>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</si>
  <si>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</si>
  <si>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</si>
  <si>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</si>
  <si>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</si>
  <si>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</si>
  <si>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</si>
  <si>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</si>
  <si>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</si>
  <si>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</si>
  <si>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</si>
  <si>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</si>
  <si>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</si>
  <si>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</si>
  <si>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</si>
  <si>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</si>
  <si>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</si>
  <si>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</si>
  <si>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</si>
  <si>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</si>
  <si>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</si>
  <si>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</si>
  <si>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</si>
  <si>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</si>
  <si>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</si>
  <si>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</si>
  <si>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</si>
  <si>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</si>
  <si>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</si>
  <si>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</si>
  <si>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</si>
  <si>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</si>
  <si>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</si>
  <si>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</si>
  <si>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</si>
  <si>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</si>
  <si>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</si>
  <si>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</si>
  <si>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</si>
  <si>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</si>
  <si>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</si>
  <si>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</si>
  <si>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</si>
  <si>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</si>
  <si>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</si>
  <si>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</si>
  <si>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</si>
  <si>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</si>
  <si>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</si>
  <si>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</si>
  <si>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</si>
  <si>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</si>
  <si>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</si>
  <si>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</si>
  <si>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</si>
  <si>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</si>
  <si>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</si>
  <si>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</si>
  <si>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</si>
  <si>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</si>
  <si>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</si>
  <si>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</si>
  <si>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</si>
  <si>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</si>
  <si>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</si>
  <si>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</si>
  <si>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</si>
  <si>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</si>
  <si>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</si>
  <si>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</si>
  <si>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</si>
  <si>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</si>
  <si>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</si>
  <si>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</si>
  <si>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</si>
  <si>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</si>
  <si>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</si>
  <si>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</si>
  <si>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</si>
  <si>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</si>
  <si>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</si>
  <si>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</si>
  <si>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</si>
  <si>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</si>
  <si>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</si>
  <si>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</si>
  <si>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</si>
  <si>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</si>
  <si>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</si>
  <si>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</si>
  <si>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</si>
  <si>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</si>
  <si>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</si>
  <si>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</si>
  <si>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</si>
  <si>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</si>
  <si>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</si>
  <si>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</si>
  <si>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</si>
  <si>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</si>
  <si>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</si>
  <si>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</si>
  <si>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</si>
  <si>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</si>
  <si>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</si>
  <si>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</si>
  <si>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</si>
  <si>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</si>
  <si>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</si>
  <si>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</si>
  <si>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</si>
  <si>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</si>
  <si>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</si>
  <si>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</si>
  <si>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</si>
  <si>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</si>
  <si>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</si>
  <si>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</si>
  <si>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</si>
  <si>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</si>
  <si>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</si>
  <si>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</si>
  <si>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</si>
  <si>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</si>
  <si>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</si>
  <si>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</si>
  <si>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</si>
  <si>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</si>
  <si>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</si>
  <si>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</si>
  <si>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</si>
  <si>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</si>
  <si>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</si>
  <si>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</si>
  <si>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</si>
  <si>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</si>
  <si>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</si>
  <si>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</si>
  <si>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</si>
  <si>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</si>
  <si>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</si>
  <si>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</si>
  <si>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</si>
  <si>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</si>
  <si>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</si>
  <si>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</si>
  <si>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</si>
  <si>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</si>
  <si>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</si>
  <si>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</si>
  <si>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</si>
  <si>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</si>
  <si>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</si>
  <si>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</si>
  <si>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</si>
  <si>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</si>
  <si>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</si>
  <si>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</si>
  <si>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</si>
  <si>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</si>
  <si>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</si>
  <si>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</si>
  <si>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</si>
  <si>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</si>
  <si>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</si>
  <si>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</si>
  <si>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</si>
  <si>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</si>
  <si>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</si>
  <si>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</si>
  <si>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</si>
  <si>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</si>
  <si>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</si>
  <si>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</si>
  <si>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</si>
  <si>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</si>
  <si>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</si>
  <si>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</si>
  <si>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</si>
  <si>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</si>
  <si>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</si>
  <si>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</si>
  <si>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</si>
  <si>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</si>
  <si>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</si>
  <si>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</si>
  <si>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</si>
  <si>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</si>
  <si>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</si>
  <si>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</si>
  <si>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</si>
  <si>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</si>
  <si>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</si>
  <si>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</si>
  <si>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</si>
  <si>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</si>
  <si>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</si>
  <si>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</si>
  <si>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</si>
  <si>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</si>
  <si>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</si>
  <si>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</si>
  <si>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</si>
  <si>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</si>
  <si>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</si>
  <si>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</si>
  <si>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</si>
  <si>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</si>
  <si>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</si>
  <si>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</si>
  <si>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</si>
  <si>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</si>
  <si>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</si>
  <si>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</si>
  <si>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</si>
  <si>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</si>
  <si>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</si>
  <si>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</si>
  <si>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</si>
  <si>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</si>
  <si>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</si>
  <si>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</si>
  <si>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</si>
  <si>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</si>
  <si>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</si>
  <si>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</si>
  <si>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</si>
  <si>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</si>
  <si>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</si>
  <si>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</si>
  <si>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</si>
  <si>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</si>
  <si>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</si>
  <si>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</si>
  <si>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</si>
  <si>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</si>
  <si>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</si>
  <si>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</si>
  <si>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</si>
  <si>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</si>
  <si>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</si>
  <si>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</si>
  <si>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</si>
  <si>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</si>
  <si>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</si>
  <si>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</si>
  <si>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</si>
  <si>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</si>
  <si>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</si>
  <si>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</si>
  <si>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</si>
  <si>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</si>
  <si>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</si>
  <si>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</si>
  <si>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</si>
  <si>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</si>
  <si>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</si>
  <si>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</si>
  <si>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</si>
  <si>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</si>
  <si>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</si>
  <si>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</si>
  <si>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</si>
  <si>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</si>
  <si>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</si>
  <si>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</si>
  <si>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</si>
  <si>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</si>
  <si>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</si>
  <si>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</si>
  <si>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</si>
  <si>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</si>
  <si>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</si>
  <si>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</si>
  <si>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</si>
  <si>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</si>
  <si>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</si>
  <si>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</si>
  <si>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</si>
  <si>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</si>
  <si>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</si>
  <si>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</si>
  <si>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</si>
  <si>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</si>
  <si>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</si>
  <si>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</si>
  <si>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</si>
  <si>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</si>
  <si>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</si>
  <si>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</si>
  <si>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</si>
  <si>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</si>
  <si>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</si>
  <si>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</si>
  <si>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</si>
  <si>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</si>
  <si>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</si>
  <si>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</si>
  <si>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</si>
  <si>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</si>
  <si>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</si>
  <si>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</si>
  <si>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</si>
  <si>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</si>
  <si>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</si>
  <si>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</si>
  <si>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</si>
  <si>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</si>
  <si>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</si>
  <si>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</si>
  <si>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</si>
  <si>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</si>
  <si>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</si>
  <si>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</si>
  <si>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</si>
  <si>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</si>
  <si>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</si>
  <si>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</si>
  <si>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</si>
  <si>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</si>
  <si>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</si>
  <si>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</si>
  <si>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</si>
  <si>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</si>
  <si>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</si>
  <si>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</si>
  <si>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</si>
  <si>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</si>
  <si>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</si>
  <si>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</si>
  <si>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</si>
  <si>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</si>
  <si>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</si>
  <si>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</si>
  <si>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</si>
  <si>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</si>
  <si>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</si>
  <si>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</si>
  <si>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</si>
  <si>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</si>
  <si>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</si>
  <si>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</si>
  <si>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</si>
  <si>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</si>
  <si>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</si>
  <si>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</si>
  <si>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</si>
  <si>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</si>
  <si>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</si>
  <si>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</si>
  <si>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</si>
  <si>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</si>
  <si>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</si>
  <si>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</si>
  <si>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</si>
  <si>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</si>
  <si>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</si>
  <si>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</si>
  <si>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</si>
  <si>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</si>
  <si>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</si>
  <si>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</si>
  <si>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</si>
  <si>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</si>
  <si>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</si>
  <si>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</si>
  <si>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</si>
  <si>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</si>
  <si>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</si>
  <si>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</si>
  <si>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</si>
  <si>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</si>
  <si>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</si>
  <si>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</si>
  <si>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</si>
  <si>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</si>
  <si>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</si>
  <si>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</si>
  <si>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</si>
  <si>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</si>
  <si>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</si>
  <si>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</si>
  <si>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</si>
  <si>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</si>
  <si>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</si>
  <si>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</si>
  <si>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</si>
  <si>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</si>
  <si>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</si>
  <si>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</si>
  <si>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</si>
  <si>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</si>
  <si>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</si>
  <si>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</si>
  <si>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</si>
  <si>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</si>
  <si>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</si>
  <si>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</si>
  <si>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</si>
  <si>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</si>
  <si>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</si>
  <si>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</si>
  <si>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</si>
  <si>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</si>
  <si>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</si>
  <si>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</si>
  <si>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</si>
  <si>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</si>
  <si>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</si>
  <si>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</si>
  <si>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</si>
  <si>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</si>
  <si>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</si>
  <si>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</si>
  <si>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</si>
  <si>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</si>
  <si>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</si>
  <si>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</si>
  <si>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</si>
  <si>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</si>
  <si>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</si>
  <si>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</si>
  <si>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</si>
  <si>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</si>
  <si>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</si>
  <si>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</si>
  <si>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</si>
  <si>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</si>
  <si>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</si>
  <si>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</si>
  <si>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</si>
  <si>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</si>
  <si>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</si>
  <si>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</si>
  <si>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</si>
  <si>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</si>
  <si>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</si>
  <si>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</si>
  <si>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</si>
  <si>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</si>
  <si>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</si>
  <si>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</si>
  <si>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</si>
  <si>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</si>
  <si>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</si>
  <si>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</si>
  <si>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</si>
  <si>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</si>
  <si>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</si>
  <si>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</si>
  <si>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</si>
  <si>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</si>
  <si>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</si>
  <si>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</si>
  <si>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</si>
  <si>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</si>
  <si>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</si>
  <si>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</si>
  <si>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</si>
  <si>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</si>
  <si>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</si>
  <si>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</si>
  <si>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</si>
  <si>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</si>
  <si>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</si>
  <si>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</si>
  <si>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</si>
  <si>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</si>
  <si>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</si>
  <si>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</si>
  <si>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</si>
  <si>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</si>
  <si>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</si>
  <si>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</si>
  <si>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</si>
  <si>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</si>
  <si>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</si>
  <si>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</si>
  <si>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</si>
  <si>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</si>
  <si>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</si>
  <si>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</si>
  <si>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</si>
  <si>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</si>
  <si>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</si>
  <si>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</si>
  <si>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</si>
  <si>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</si>
  <si>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</si>
  <si>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</si>
  <si>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</si>
  <si>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</si>
  <si>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</si>
  <si>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</si>
  <si>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</si>
  <si>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</si>
  <si>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</si>
  <si>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</si>
  <si>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</si>
  <si>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</si>
  <si>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</si>
  <si>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</si>
  <si>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</si>
  <si>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</si>
  <si>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</si>
  <si>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</si>
  <si>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</si>
  <si>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</si>
  <si>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</si>
  <si>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</si>
  <si>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</si>
  <si>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</si>
  <si>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</si>
  <si>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</si>
  <si>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</si>
  <si>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</si>
  <si>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</si>
  <si>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</si>
  <si>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</si>
  <si>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</si>
  <si>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</si>
  <si>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</si>
  <si>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</si>
  <si>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</si>
  <si>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</si>
  <si>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</si>
  <si>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</si>
  <si>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</si>
  <si>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</si>
  <si>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</si>
  <si>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</si>
  <si>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</si>
  <si>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</si>
  <si>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</si>
  <si>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</si>
  <si>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</si>
  <si>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</si>
  <si>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</si>
  <si>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</si>
  <si>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</si>
  <si>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</si>
  <si>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</si>
  <si>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</si>
  <si>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</si>
  <si>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</si>
  <si>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</si>
  <si>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</si>
  <si>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</si>
  <si>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</si>
  <si>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</si>
  <si>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</si>
  <si>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</si>
  <si>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</si>
  <si>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</si>
  <si>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</si>
  <si>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</si>
  <si>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</si>
  <si>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</si>
  <si>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</si>
  <si>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</si>
  <si>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</si>
  <si>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</si>
  <si>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</si>
  <si>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</si>
  <si>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</si>
  <si>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</si>
  <si>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</si>
  <si>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</si>
  <si>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</si>
  <si>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</si>
  <si>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</si>
  <si>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</si>
  <si>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</si>
  <si>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</si>
  <si>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</si>
  <si>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</si>
  <si>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</si>
  <si>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</si>
  <si>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</si>
  <si>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</si>
  <si>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</si>
  <si>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</si>
  <si>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</si>
  <si>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</si>
  <si>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</si>
  <si>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</si>
  <si>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</si>
  <si>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</si>
  <si>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</si>
  <si>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</si>
  <si>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</si>
  <si>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</si>
  <si>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</si>
  <si>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</si>
  <si>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</si>
  <si>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</si>
  <si>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</si>
  <si>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</si>
  <si>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</si>
  <si>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</si>
  <si>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</si>
  <si>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</si>
  <si>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</si>
  <si>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</si>
  <si>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</si>
  <si>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</si>
  <si>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</si>
  <si>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</si>
  <si>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</si>
  <si>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</si>
  <si>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</si>
  <si>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</si>
  <si>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</si>
  <si>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</si>
  <si>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</si>
  <si>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</si>
  <si>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</si>
  <si>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</si>
  <si>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</si>
  <si>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</si>
  <si>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</si>
  <si>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</si>
  <si>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</si>
  <si>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</si>
  <si>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</si>
  <si>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</si>
  <si>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</si>
  <si>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</si>
  <si>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</si>
  <si>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</si>
  <si>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</si>
  <si>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</si>
  <si>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</si>
  <si>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</si>
  <si>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</si>
  <si>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</si>
  <si>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</si>
  <si>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</si>
  <si>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</si>
  <si>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</si>
  <si>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</si>
  <si>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</si>
  <si>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</si>
  <si>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</si>
  <si>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</si>
  <si>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</si>
  <si>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</si>
  <si>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</si>
  <si>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</si>
  <si>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</si>
  <si>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</si>
  <si>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</si>
  <si>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</si>
  <si>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</si>
  <si>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</si>
  <si>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</si>
  <si>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</si>
  <si>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</si>
  <si>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</si>
  <si>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</si>
  <si>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</si>
  <si>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</si>
  <si>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</si>
  <si>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</si>
  <si>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</si>
  <si>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</si>
  <si>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</si>
  <si>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</si>
  <si>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</si>
  <si>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</si>
  <si>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</si>
  <si>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</si>
  <si>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</si>
  <si>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</si>
  <si>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</si>
  <si>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</si>
  <si>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</si>
  <si>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</si>
  <si>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</si>
  <si>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</si>
  <si>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</si>
  <si>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</si>
  <si>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</si>
  <si>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</si>
  <si>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</si>
  <si>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</si>
  <si>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</si>
  <si>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</si>
  <si>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</si>
  <si>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</si>
  <si>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</si>
  <si>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</si>
  <si>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</si>
  <si>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</si>
  <si>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</si>
  <si>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</si>
  <si>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</si>
  <si>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</si>
  <si>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</si>
  <si>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</si>
  <si>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</si>
  <si>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</si>
  <si>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</si>
  <si>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</si>
  <si>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</si>
  <si>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</si>
  <si>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</si>
  <si>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</si>
  <si>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</si>
  <si>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</si>
  <si>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</si>
  <si>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</si>
  <si>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</si>
  <si>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</si>
  <si>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</si>
  <si>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</si>
  <si>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</si>
  <si>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</si>
  <si>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</si>
  <si>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</si>
  <si>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</si>
  <si>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</si>
  <si>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</si>
  <si>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</si>
  <si>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</si>
  <si>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</si>
  <si>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</si>
  <si>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</si>
  <si>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</si>
  <si>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</si>
  <si>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</si>
  <si>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</si>
  <si>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</si>
  <si>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</si>
  <si>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</si>
  <si>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</si>
  <si>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</si>
  <si>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</si>
  <si>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</si>
  <si>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</si>
  <si>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</si>
  <si>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</si>
  <si>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</si>
  <si>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</si>
  <si>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</si>
  <si>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</si>
  <si>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</si>
  <si>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</si>
  <si>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</si>
  <si>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</si>
  <si>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</si>
  <si>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</si>
  <si>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</si>
  <si>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</si>
  <si>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</si>
  <si>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</si>
  <si>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</si>
  <si>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</si>
  <si>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</si>
  <si>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</si>
  <si>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</si>
  <si>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</si>
  <si>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</si>
  <si>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</si>
  <si>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</si>
  <si>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</si>
  <si>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</si>
  <si>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</si>
  <si>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</si>
  <si>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</si>
  <si>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</si>
  <si>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</si>
  <si>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</si>
  <si>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</si>
  <si>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</si>
  <si>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</si>
  <si>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</si>
  <si>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</si>
  <si>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</si>
  <si>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</si>
  <si>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</si>
  <si>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</si>
  <si>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</si>
  <si>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</si>
  <si>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</si>
  <si>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</si>
  <si>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</si>
  <si>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</si>
  <si>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</si>
  <si>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</si>
  <si>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</si>
  <si>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</si>
  <si>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</si>
  <si>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</si>
  <si>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</si>
  <si>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</si>
  <si>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</si>
  <si>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</si>
  <si>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</si>
  <si>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</si>
  <si>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</si>
  <si>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</si>
  <si>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</si>
  <si>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</si>
  <si>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</si>
  <si>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</si>
  <si>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</si>
  <si>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</si>
  <si>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</si>
  <si>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</si>
  <si>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</si>
  <si>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</si>
  <si>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</si>
  <si>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</si>
  <si>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</si>
  <si>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</si>
  <si>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</si>
  <si>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</si>
  <si>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</si>
  <si>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</si>
  <si>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</si>
  <si>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</si>
  <si>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</si>
  <si>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</si>
  <si>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</si>
  <si>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</si>
  <si>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</si>
  <si>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</si>
  <si>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</si>
  <si>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</si>
  <si>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</si>
  <si>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</si>
  <si>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</si>
  <si>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</si>
  <si>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</si>
  <si>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</si>
  <si>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</si>
  <si>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</si>
  <si>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</si>
  <si>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</si>
  <si>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</si>
  <si>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</si>
  <si>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</si>
  <si>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</si>
  <si>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</si>
  <si>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</si>
  <si>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</si>
  <si>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</si>
  <si>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</si>
  <si>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</si>
  <si>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</si>
  <si>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</si>
  <si>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</si>
  <si>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</si>
  <si>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</si>
  <si>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</si>
  <si>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</si>
  <si>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</si>
  <si>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</si>
  <si>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</si>
  <si>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</si>
  <si>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</si>
  <si>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</si>
  <si>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</si>
  <si>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</si>
  <si>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</si>
  <si>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</si>
  <si>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</si>
  <si>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</si>
  <si>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</si>
  <si>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</si>
  <si>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</si>
  <si>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</si>
  <si>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</si>
  <si>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</si>
  <si>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</si>
  <si>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</si>
  <si>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</si>
  <si>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</si>
  <si>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</si>
  <si>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</si>
  <si>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</si>
  <si>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</si>
  <si>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</si>
  <si>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</si>
  <si>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</si>
  <si>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</si>
  <si>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</si>
  <si>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</si>
  <si>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</si>
  <si>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</si>
  <si>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</si>
  <si>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</si>
  <si>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</si>
  <si>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</si>
  <si>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</si>
  <si>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</si>
  <si>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</si>
  <si>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</si>
  <si>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</si>
  <si>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</si>
  <si>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</si>
  <si>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</si>
  <si>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</si>
  <si>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</si>
  <si>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</si>
  <si>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</si>
  <si>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</si>
  <si>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</si>
  <si>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</si>
  <si>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</si>
  <si>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</si>
  <si>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</si>
  <si>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</si>
  <si>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</si>
  <si>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</si>
  <si>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</si>
  <si>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</si>
  <si>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</si>
  <si>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</si>
  <si>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</si>
  <si>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</si>
  <si>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</si>
  <si>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</si>
  <si>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</si>
  <si>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</si>
  <si>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</si>
  <si>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</si>
  <si>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</si>
  <si>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</si>
  <si>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</si>
  <si>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</si>
  <si>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</si>
  <si>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</si>
  <si>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</si>
  <si>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</si>
  <si>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</si>
  <si>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</si>
  <si>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</si>
  <si>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</si>
  <si>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</si>
  <si>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</si>
  <si>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</si>
  <si>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</si>
  <si>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</si>
  <si>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</si>
  <si>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</si>
  <si>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</si>
  <si>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</si>
  <si>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</si>
  <si>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</si>
  <si>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</si>
  <si>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</si>
  <si>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</si>
  <si>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</si>
  <si>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</si>
  <si>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</si>
  <si>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</si>
  <si>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</si>
  <si>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</si>
  <si>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</si>
  <si>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</si>
  <si>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</si>
  <si>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</si>
  <si>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</si>
  <si>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</si>
  <si>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</si>
  <si>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</si>
  <si>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</si>
  <si>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</si>
  <si>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</si>
  <si>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</si>
  <si>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</si>
  <si>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</si>
  <si>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</si>
  <si>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</si>
  <si>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</si>
  <si>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</si>
  <si>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</si>
  <si>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</si>
  <si>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</si>
  <si>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</si>
  <si>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</si>
  <si>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</si>
  <si>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</si>
  <si>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</si>
  <si>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</si>
  <si>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</si>
  <si>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</si>
  <si>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</si>
  <si>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</si>
  <si>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</si>
  <si>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</si>
  <si>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</si>
  <si>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</si>
  <si>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</si>
  <si>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</si>
  <si>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</si>
  <si>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</si>
  <si>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</si>
  <si>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</si>
  <si>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</si>
  <si>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</si>
  <si>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</si>
  <si>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</si>
  <si>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</si>
  <si>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</si>
  <si>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</si>
  <si>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</si>
  <si>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</si>
  <si>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</si>
  <si>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</si>
  <si>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</si>
  <si>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</si>
  <si>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</si>
  <si>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</si>
  <si>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</si>
  <si>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</si>
  <si>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</si>
  <si>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</si>
  <si>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</si>
  <si>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</si>
  <si>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</si>
  <si>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</si>
  <si>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</si>
  <si>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</si>
  <si>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</si>
  <si>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</si>
  <si>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</si>
  <si>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</si>
  <si>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</si>
  <si>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</si>
  <si>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</si>
  <si>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</si>
  <si>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</si>
  <si>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</si>
  <si>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</si>
  <si>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</si>
  <si>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</si>
  <si>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</si>
  <si>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</si>
  <si>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</si>
  <si>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</si>
  <si>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</si>
  <si>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</si>
  <si>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</si>
  <si>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</si>
  <si>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</si>
  <si>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</si>
  <si>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</si>
  <si>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</si>
  <si>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</si>
  <si>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</si>
  <si>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</si>
  <si>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</si>
  <si>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</si>
  <si>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</si>
  <si>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</si>
  <si>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</si>
  <si>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</si>
  <si>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</si>
  <si>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</si>
  <si>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</si>
  <si>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</si>
  <si>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</si>
  <si>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</si>
  <si>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</si>
  <si>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</si>
  <si>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</si>
  <si>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</si>
  <si>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</si>
  <si>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</si>
  <si>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</si>
  <si>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</si>
  <si>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</si>
  <si>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</si>
  <si>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</si>
  <si>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</si>
  <si>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</si>
  <si>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</si>
  <si>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</si>
  <si>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</si>
  <si>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</si>
  <si>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</si>
  <si>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</si>
  <si>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</si>
  <si>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</si>
  <si>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</si>
  <si>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</si>
  <si>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</si>
  <si>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</si>
  <si>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</si>
  <si>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</si>
  <si>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</si>
  <si>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</si>
  <si>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</si>
  <si>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</si>
  <si>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</si>
  <si>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</si>
  <si>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</si>
  <si>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</si>
  <si>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</si>
  <si>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</si>
  <si>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</si>
  <si>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</si>
  <si>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</si>
  <si>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</si>
  <si>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</si>
  <si>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</si>
  <si>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</si>
  <si>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</si>
  <si>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</si>
  <si>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</si>
  <si>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</si>
  <si>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</si>
  <si>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</si>
  <si>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</si>
  <si>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</si>
  <si>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</si>
  <si>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</si>
  <si>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</si>
  <si>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</si>
  <si>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</si>
  <si>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</si>
  <si>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</si>
  <si>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</si>
  <si>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</si>
  <si>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</si>
  <si>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</si>
  <si>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</si>
  <si>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</si>
  <si>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</si>
  <si>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</si>
  <si>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</si>
  <si>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</si>
  <si>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</si>
  <si>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</si>
  <si>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</si>
  <si>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</si>
  <si>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</si>
  <si>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</si>
  <si>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</si>
  <si>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</si>
  <si>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</si>
  <si>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</si>
  <si>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</si>
  <si>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</si>
  <si>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</si>
  <si>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</si>
  <si>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</si>
  <si>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</si>
  <si>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</si>
  <si>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</si>
  <si>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</si>
  <si>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</si>
  <si>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</si>
  <si>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</si>
  <si>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</si>
  <si>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</si>
  <si>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</si>
  <si>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</si>
  <si>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</si>
  <si>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</si>
  <si>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</si>
  <si>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</si>
  <si>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</si>
  <si>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</si>
  <si>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</si>
  <si>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</si>
  <si>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</si>
  <si>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</si>
  <si>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</si>
  <si>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</si>
  <si>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</si>
  <si>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</si>
  <si>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</si>
  <si>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</si>
  <si>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</si>
  <si>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</si>
  <si>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</si>
  <si>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</si>
  <si>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</si>
  <si>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</si>
  <si>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</si>
  <si>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</si>
  <si>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</si>
  <si>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</si>
  <si>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</si>
  <si>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</si>
  <si>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</si>
  <si>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</si>
  <si>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</si>
  <si>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</si>
  <si>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</si>
  <si>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</si>
  <si>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</si>
  <si>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</si>
  <si>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</si>
  <si>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</si>
  <si>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</si>
  <si>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</si>
  <si>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</si>
  <si>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</si>
  <si>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</si>
  <si>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</si>
  <si>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</si>
  <si>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</si>
  <si>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</si>
  <si>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</si>
  <si>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</si>
  <si>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</si>
  <si>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</si>
  <si>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</si>
  <si>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</si>
  <si>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</si>
  <si>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</si>
  <si>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</si>
  <si>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</si>
  <si>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</si>
  <si>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</si>
  <si>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</si>
  <si>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</si>
  <si>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</si>
  <si>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</si>
  <si>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</si>
  <si>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</si>
  <si>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</si>
  <si>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</si>
  <si>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</si>
  <si>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</si>
  <si>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</si>
  <si>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</si>
  <si>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</si>
  <si>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</si>
  <si>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</si>
  <si>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</si>
  <si>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</si>
  <si>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</si>
  <si>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</si>
  <si>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</si>
  <si>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</si>
  <si>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</si>
  <si>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</si>
  <si>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</si>
  <si>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</si>
  <si>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</si>
  <si>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</si>
  <si>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</si>
  <si>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</si>
  <si>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</si>
  <si>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</si>
  <si>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</si>
  <si>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</si>
  <si>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</si>
  <si>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</si>
  <si>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</si>
  <si>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</si>
  <si>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</si>
  <si>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</si>
  <si>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</si>
  <si>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</si>
  <si>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</si>
  <si>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</si>
  <si>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</si>
  <si>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</si>
  <si>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</si>
  <si>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</si>
  <si>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</si>
  <si>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</si>
  <si>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</si>
  <si>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</si>
  <si>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</si>
  <si>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</si>
  <si>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</si>
  <si>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</si>
  <si>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</si>
  <si>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</si>
  <si>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</si>
  <si>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</si>
  <si>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</si>
  <si>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</si>
  <si>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</si>
  <si>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</si>
  <si>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</si>
  <si>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</si>
  <si>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</si>
  <si>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</si>
  <si>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</si>
  <si>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</si>
  <si>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</si>
  <si>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</si>
  <si>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</si>
  <si>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</si>
  <si>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</si>
  <si>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</si>
  <si>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</si>
  <si>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</si>
  <si>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</si>
  <si>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</si>
  <si>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</si>
  <si>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</si>
  <si>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</si>
  <si>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</si>
  <si>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</si>
  <si>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</si>
  <si>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</si>
  <si>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</si>
  <si>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</si>
  <si>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</si>
  <si>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</si>
  <si>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</si>
  <si>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</si>
  <si>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</si>
  <si>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</si>
  <si>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</si>
  <si>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</si>
  <si>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</si>
  <si>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</si>
  <si>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</si>
  <si>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</si>
  <si>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</si>
  <si>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</si>
  <si>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</si>
  <si>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</si>
  <si>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</si>
  <si>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</si>
  <si>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</si>
  <si>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</si>
  <si>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</si>
  <si>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</si>
  <si>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</si>
  <si>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</si>
  <si>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</si>
  <si>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</si>
  <si>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</si>
  <si>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</si>
  <si>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</si>
  <si>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</si>
  <si>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</si>
  <si>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</si>
  <si>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</si>
  <si>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</si>
  <si>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</si>
  <si>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</si>
  <si>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</si>
  <si>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</si>
  <si>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</si>
  <si>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</si>
  <si>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</si>
  <si>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</si>
  <si>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</si>
  <si>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</si>
  <si>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</si>
  <si>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</si>
  <si>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</si>
  <si>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</si>
  <si>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</si>
  <si>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</si>
  <si>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</si>
  <si>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</si>
  <si>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</si>
  <si>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</si>
  <si>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</si>
  <si>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</si>
  <si>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</si>
  <si>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</si>
  <si>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</si>
  <si>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</si>
  <si>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</si>
  <si>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</si>
  <si>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</si>
  <si>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</si>
  <si>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</si>
  <si>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</si>
  <si>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</si>
  <si>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</si>
  <si>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</si>
  <si>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</si>
  <si>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</si>
  <si>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</si>
  <si>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</si>
  <si>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</si>
  <si>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</si>
  <si>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</si>
  <si>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</si>
  <si>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</si>
  <si>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</si>
  <si>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</si>
  <si>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</si>
  <si>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</si>
  <si>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</si>
  <si>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</si>
  <si>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</si>
  <si>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</si>
  <si>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</si>
  <si>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</si>
  <si>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</si>
  <si>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</si>
  <si>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</si>
  <si>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</si>
  <si>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</si>
  <si>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</si>
  <si>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</si>
  <si>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</si>
  <si>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</si>
  <si>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</si>
  <si>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</si>
  <si>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</si>
  <si>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</si>
  <si>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</si>
  <si>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</si>
  <si>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</si>
  <si>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</si>
  <si>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</si>
  <si>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</si>
  <si>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</si>
  <si>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</si>
  <si>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</si>
  <si>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</si>
  <si>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</si>
  <si>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</si>
  <si>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</si>
  <si>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</si>
  <si>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</si>
  <si>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</si>
  <si>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</si>
  <si>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</si>
  <si>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</si>
  <si>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</si>
  <si>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</si>
  <si>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</si>
  <si>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</si>
  <si>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</si>
  <si>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</si>
  <si>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</si>
  <si>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</si>
  <si>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</si>
  <si>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</si>
  <si>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</si>
  <si>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</si>
  <si>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</si>
  <si>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</si>
  <si>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</si>
  <si>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</si>
  <si>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</si>
  <si>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</si>
  <si>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</si>
  <si>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</si>
  <si>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</si>
  <si>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</si>
  <si>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</si>
  <si>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</si>
  <si>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</si>
  <si>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</si>
  <si>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</si>
  <si>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</si>
  <si>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</si>
  <si>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</si>
  <si>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</si>
  <si>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</si>
  <si>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</si>
  <si>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</si>
  <si>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</si>
  <si>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</si>
  <si>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</si>
  <si>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</si>
  <si>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</si>
  <si>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</si>
  <si>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</si>
  <si>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</si>
  <si>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</si>
  <si>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</si>
  <si>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</si>
  <si>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</si>
  <si>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</si>
  <si>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</si>
  <si>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</si>
  <si>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</si>
  <si>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</si>
  <si>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</si>
  <si>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</si>
  <si>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</si>
  <si>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</si>
  <si>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</si>
  <si>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</si>
  <si>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</si>
  <si>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</si>
  <si>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</si>
  <si>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</si>
  <si>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</si>
  <si>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</si>
  <si>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</si>
  <si>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</si>
  <si>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</si>
  <si>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</si>
  <si>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</si>
  <si>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</si>
  <si>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</si>
  <si>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</si>
  <si>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</si>
  <si>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</si>
  <si>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</si>
  <si>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</si>
  <si>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</si>
  <si>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</si>
  <si>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</si>
  <si>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</si>
  <si>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</si>
  <si>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</si>
  <si>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</si>
  <si>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</si>
  <si>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</si>
  <si>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</si>
  <si>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</si>
  <si>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</si>
  <si>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</si>
  <si>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</si>
  <si>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</si>
  <si>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</si>
  <si>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</si>
  <si>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</si>
  <si>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</si>
  <si>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</si>
  <si>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</si>
  <si>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</si>
  <si>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</si>
  <si>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</si>
  <si>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</si>
  <si>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</si>
  <si>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</si>
  <si>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</si>
  <si>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</si>
  <si>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</si>
  <si>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</si>
  <si>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</si>
  <si>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</si>
  <si>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</si>
  <si>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</si>
  <si>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</si>
  <si>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</si>
  <si>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</si>
  <si>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</si>
  <si>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</si>
  <si>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</si>
  <si>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</si>
  <si>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</si>
  <si>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</si>
  <si>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</si>
  <si>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</si>
  <si>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</si>
  <si>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</si>
  <si>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</si>
  <si>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</si>
  <si>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</si>
  <si>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</si>
  <si>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</si>
  <si>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</si>
  <si>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</si>
  <si>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</si>
  <si>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</si>
  <si>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</si>
  <si>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</si>
  <si>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</si>
  <si>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</si>
  <si>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</si>
  <si>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</si>
  <si>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</si>
  <si>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</si>
  <si>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</si>
  <si>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</si>
  <si>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</si>
  <si>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</si>
  <si>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</si>
  <si>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</si>
  <si>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</si>
  <si>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</si>
  <si>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</si>
  <si>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</si>
  <si>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</si>
  <si>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</si>
  <si>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</si>
  <si>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</si>
  <si>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</si>
  <si>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</si>
  <si>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</si>
  <si>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</si>
  <si>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</si>
  <si>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</si>
  <si>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</si>
  <si>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</si>
  <si>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</si>
  <si>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</si>
  <si>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</si>
  <si>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</si>
  <si>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</si>
  <si>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</si>
  <si>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</si>
  <si>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</si>
  <si>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</si>
  <si>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</si>
  <si>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</si>
  <si>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</si>
  <si>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</si>
  <si>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</si>
  <si>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</si>
  <si>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</si>
  <si>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</si>
  <si>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</si>
  <si>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</si>
  <si>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</si>
  <si>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</si>
  <si>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</si>
  <si>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</si>
  <si>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</si>
  <si>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</si>
  <si>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</si>
  <si>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</si>
  <si>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</si>
  <si>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</si>
  <si>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</si>
  <si>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</si>
  <si>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</si>
  <si>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</si>
  <si>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</si>
  <si>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</si>
  <si>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</si>
  <si>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</si>
  <si>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</si>
  <si>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</si>
  <si>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</si>
  <si>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</si>
  <si>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</si>
  <si>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</si>
  <si>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</si>
  <si>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</si>
  <si>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</si>
  <si>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</si>
  <si>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</si>
  <si>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</si>
  <si>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</si>
  <si>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</si>
  <si>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</si>
  <si>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</si>
  <si>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</si>
  <si>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</si>
  <si>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</si>
  <si>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</si>
  <si>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</si>
  <si>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</si>
  <si>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</si>
  <si>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</si>
  <si>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</si>
  <si>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</si>
  <si>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</si>
  <si>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</si>
  <si>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</si>
  <si>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</si>
  <si>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</si>
  <si>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</si>
  <si>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</si>
  <si>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</si>
  <si>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</si>
  <si>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</si>
  <si>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</si>
  <si>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</si>
  <si>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</si>
  <si>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</si>
  <si>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</si>
  <si>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</si>
  <si>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</si>
  <si>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</si>
  <si>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</si>
  <si>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</si>
  <si>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</si>
  <si>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</si>
  <si>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</si>
  <si>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</si>
  <si>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</si>
  <si>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</si>
  <si>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</si>
  <si>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</si>
  <si>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</si>
  <si>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</si>
  <si>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</si>
  <si>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</si>
  <si>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</si>
  <si>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</si>
  <si>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</si>
  <si>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</si>
  <si>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</si>
  <si>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</si>
  <si>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</si>
  <si>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</si>
  <si>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</si>
  <si>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</si>
  <si>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</si>
  <si>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</si>
  <si>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</si>
  <si>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</si>
  <si>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</si>
  <si>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</si>
  <si>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</si>
  <si>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</si>
  <si>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</si>
  <si>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</si>
  <si>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</si>
  <si>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</si>
  <si>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</si>
  <si>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</si>
  <si>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</si>
  <si>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</si>
  <si>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</si>
  <si>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</si>
  <si>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</si>
  <si>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</si>
  <si>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</si>
  <si>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</si>
  <si>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</si>
  <si>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</si>
  <si>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</si>
  <si>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</si>
  <si>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</si>
  <si>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</si>
  <si>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</si>
  <si>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</si>
  <si>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</si>
  <si>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</si>
  <si>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</si>
  <si>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</si>
  <si>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</si>
  <si>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</si>
  <si>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</si>
  <si>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</si>
  <si>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</si>
  <si>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</si>
  <si>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</si>
  <si>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</si>
  <si>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</si>
  <si>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</si>
  <si>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</si>
  <si>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</si>
  <si>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</si>
  <si>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</si>
  <si>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</si>
  <si>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</si>
  <si>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</si>
  <si>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</si>
  <si>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</si>
  <si>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</si>
  <si>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</si>
  <si>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</si>
  <si>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</si>
  <si>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</si>
  <si>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</si>
  <si>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</si>
  <si>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</si>
  <si>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</si>
  <si>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</si>
  <si>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</si>
  <si>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</si>
  <si>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</si>
  <si>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</si>
  <si>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</si>
  <si>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</si>
  <si>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</si>
  <si>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</si>
  <si>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</si>
  <si>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</si>
  <si>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</si>
  <si>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</si>
  <si>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</si>
  <si>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</si>
  <si>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</si>
  <si>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</si>
  <si>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</si>
  <si>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</si>
  <si>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</si>
  <si>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</si>
  <si>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</si>
  <si>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</si>
  <si>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</si>
  <si>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</si>
  <si>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</si>
  <si>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</si>
  <si>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</si>
  <si>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</si>
  <si>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</si>
  <si>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</si>
  <si>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</si>
  <si>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</si>
  <si>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</si>
  <si>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</si>
  <si>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</si>
  <si>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</si>
  <si>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</si>
  <si>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</si>
  <si>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</si>
  <si>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</si>
  <si>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</si>
  <si>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</si>
  <si>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</si>
  <si>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</si>
  <si>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</si>
  <si>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</si>
  <si>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</si>
  <si>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</si>
  <si>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</si>
  <si>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</si>
  <si>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</si>
  <si>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</si>
  <si>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</si>
  <si>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</si>
  <si>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</si>
  <si>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</si>
  <si>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</si>
  <si>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</si>
  <si>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</si>
  <si>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</si>
  <si>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</si>
  <si>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</si>
  <si>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</si>
  <si>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</si>
  <si>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</si>
  <si>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</si>
  <si>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</si>
  <si>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</si>
  <si>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</si>
  <si>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</si>
  <si>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</si>
  <si>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</si>
  <si>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</si>
  <si>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</si>
  <si>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</si>
  <si>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</si>
  <si>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</si>
  <si>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</si>
  <si>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</si>
  <si>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</si>
  <si>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</si>
  <si>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</si>
  <si>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</si>
  <si>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</si>
  <si>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</si>
  <si>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</si>
  <si>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</si>
  <si>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</si>
  <si>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</si>
  <si>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</si>
  <si>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</si>
  <si>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</si>
  <si>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</si>
  <si>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</si>
  <si>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</si>
  <si>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</si>
  <si>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</si>
  <si>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</si>
  <si>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</si>
  <si>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</si>
  <si>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</si>
  <si>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</si>
  <si>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</si>
  <si>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</si>
  <si>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</si>
  <si>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</si>
  <si>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</si>
  <si>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</si>
  <si>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</si>
  <si>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</si>
  <si>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</si>
  <si>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</si>
  <si>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</si>
  <si>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</si>
  <si>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</si>
  <si>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</si>
  <si>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</si>
  <si>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</si>
  <si>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</si>
  <si>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</si>
  <si>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</si>
  <si>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</si>
  <si>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</si>
  <si>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</si>
  <si>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</si>
  <si>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</si>
  <si>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</si>
  <si>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</si>
  <si>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</si>
  <si>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</si>
  <si>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</si>
  <si>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</si>
  <si>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</si>
  <si>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</si>
  <si>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</si>
  <si>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</si>
  <si>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</si>
  <si>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</si>
  <si>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</si>
  <si>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</si>
  <si>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</si>
  <si>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</si>
  <si>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</si>
  <si>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</si>
  <si>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</si>
  <si>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</si>
  <si>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</si>
  <si>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</si>
  <si>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</si>
  <si>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</si>
  <si>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</si>
  <si>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</si>
  <si>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</si>
  <si>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</si>
  <si>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</si>
  <si>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</si>
  <si>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</si>
  <si>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</si>
  <si>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</si>
  <si>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</si>
  <si>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</si>
  <si>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</si>
  <si>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</si>
  <si>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</si>
  <si>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</si>
  <si>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</si>
  <si>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</si>
  <si>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</si>
  <si>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</si>
  <si>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</si>
  <si>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</si>
  <si>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</si>
  <si>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</si>
  <si>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</si>
  <si>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</si>
  <si>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</si>
  <si>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</si>
  <si>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</si>
  <si>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</si>
  <si>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</si>
  <si>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</si>
  <si>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</si>
  <si>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</si>
  <si>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</si>
  <si>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</si>
  <si>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</si>
  <si>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</si>
  <si>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</si>
  <si>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</si>
  <si>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</si>
  <si>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</si>
  <si>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</si>
  <si>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</si>
  <si>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</si>
  <si>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</si>
  <si>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</si>
  <si>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</si>
  <si>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</si>
  <si>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</si>
  <si>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</si>
  <si>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</si>
  <si>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</si>
  <si>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</si>
  <si>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</si>
  <si>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</si>
  <si>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</si>
  <si>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</si>
  <si>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</si>
  <si>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</si>
  <si>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</si>
  <si>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</si>
  <si>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</si>
  <si>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</si>
  <si>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</si>
  <si>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</si>
  <si>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</si>
  <si>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</si>
  <si>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</si>
  <si>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</si>
  <si>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</si>
  <si>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</si>
  <si>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</si>
  <si>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</si>
  <si>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</si>
  <si>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</si>
  <si>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</si>
  <si>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</si>
  <si>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</si>
  <si>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</si>
  <si>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</si>
  <si>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</si>
  <si>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</si>
  <si>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</si>
  <si>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</si>
  <si>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</si>
  <si>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</si>
  <si>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</si>
  <si>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</si>
  <si>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</si>
  <si>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</si>
  <si>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</si>
  <si>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</si>
  <si>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</si>
  <si>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</si>
  <si>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</si>
  <si>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</si>
  <si>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</si>
  <si>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</si>
  <si>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</si>
  <si>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</si>
  <si>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</si>
  <si>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</si>
  <si>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</si>
  <si>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</si>
  <si>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</si>
  <si>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</si>
  <si>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</si>
  <si>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</si>
  <si>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</si>
  <si>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</si>
  <si>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</si>
  <si>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</si>
  <si>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</si>
  <si>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</si>
  <si>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</si>
  <si>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</si>
  <si>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</si>
  <si>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</si>
  <si>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</si>
  <si>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</si>
  <si>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</si>
  <si>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</si>
  <si>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</si>
  <si>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</si>
  <si>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</si>
  <si>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</si>
  <si>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</si>
  <si>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</si>
  <si>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</si>
  <si>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</si>
  <si>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</si>
  <si>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</si>
  <si>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</si>
  <si>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</si>
  <si>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</si>
  <si>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</si>
  <si>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</si>
  <si>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</si>
  <si>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</si>
  <si>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</si>
  <si>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</si>
  <si>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</si>
  <si>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</si>
  <si>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</si>
  <si>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</si>
  <si>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</si>
  <si>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</si>
  <si>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</si>
  <si>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</si>
  <si>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</si>
  <si>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</si>
  <si>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</si>
  <si>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</si>
  <si>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</si>
  <si>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</si>
  <si>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</si>
  <si>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</si>
  <si>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</si>
  <si>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</si>
  <si>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</si>
  <si>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</si>
  <si>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</si>
  <si>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</si>
  <si>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</si>
  <si>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</si>
  <si>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</si>
  <si>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</si>
  <si>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</si>
  <si>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</si>
  <si>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</si>
  <si>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</si>
  <si>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</si>
  <si>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</si>
  <si>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</si>
  <si>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</si>
  <si>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</si>
  <si>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</si>
  <si>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</si>
  <si>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</si>
  <si>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</si>
  <si>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</si>
  <si>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</si>
  <si>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</si>
  <si>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</si>
  <si>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</si>
  <si>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</si>
  <si>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</si>
  <si>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</si>
  <si>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</si>
  <si>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</si>
  <si>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</si>
  <si>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</si>
  <si>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</si>
  <si>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</si>
  <si>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</si>
  <si>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</si>
  <si>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</si>
  <si>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</si>
  <si>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</si>
  <si>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</si>
  <si>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</si>
  <si>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</si>
  <si>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</si>
  <si>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</si>
  <si>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</si>
  <si>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</si>
  <si>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</si>
  <si>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</si>
  <si>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</si>
  <si>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</si>
  <si>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</si>
  <si>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</si>
  <si>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</si>
  <si>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</si>
  <si>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</si>
  <si>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</si>
  <si>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</si>
  <si>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</si>
  <si>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</si>
  <si>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</si>
  <si>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</si>
  <si>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</si>
  <si>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</si>
  <si>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</si>
  <si>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</si>
  <si>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</si>
  <si>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</si>
  <si>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</si>
  <si>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</si>
  <si>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</si>
  <si>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</si>
  <si>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</si>
  <si>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</si>
  <si>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</si>
  <si>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</si>
  <si>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</si>
  <si>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</si>
  <si>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</si>
  <si>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</si>
  <si>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</si>
  <si>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</si>
  <si>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</si>
  <si>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</si>
  <si>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</si>
  <si>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</si>
  <si>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</si>
  <si>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</si>
  <si>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</si>
  <si>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</si>
  <si>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</si>
  <si>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</si>
  <si>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</si>
  <si>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</si>
  <si>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</si>
  <si>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</si>
  <si>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</si>
  <si>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</si>
  <si>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</si>
  <si>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</si>
  <si>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</si>
  <si>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</si>
  <si>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</si>
  <si>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</si>
  <si>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</si>
  <si>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</si>
  <si>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</si>
  <si>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</si>
  <si>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</si>
  <si>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</si>
  <si>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</si>
  <si>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</si>
  <si>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</si>
  <si>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</si>
  <si>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</si>
  <si>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</si>
  <si>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</si>
  <si>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</si>
  <si>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</si>
  <si>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</si>
  <si>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</si>
  <si>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</si>
  <si>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</si>
  <si>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</si>
  <si>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</si>
  <si>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</si>
  <si>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</si>
  <si>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</si>
  <si>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</si>
  <si>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</si>
  <si>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</si>
  <si>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</si>
  <si>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</si>
  <si>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</si>
  <si>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</si>
  <si>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</si>
  <si>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</si>
  <si>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</si>
  <si>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</si>
  <si>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</si>
  <si>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</si>
  <si>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</si>
  <si>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</si>
  <si>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</si>
  <si>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</si>
  <si>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</si>
  <si>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</si>
  <si>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</si>
  <si>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</si>
  <si>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</si>
  <si>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</si>
  <si>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</si>
  <si>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</si>
  <si>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</si>
  <si>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</si>
  <si>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</si>
  <si>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</si>
  <si>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</si>
  <si>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</si>
  <si>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</si>
  <si>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</si>
  <si>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</si>
  <si>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</si>
  <si>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</si>
  <si>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</si>
  <si>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</si>
  <si>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</si>
  <si>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</si>
  <si>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</si>
  <si>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</si>
  <si>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</si>
  <si>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</si>
  <si>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</si>
  <si>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</si>
  <si>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</si>
  <si>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</si>
  <si>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</si>
  <si>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</si>
  <si>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</si>
  <si>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</si>
  <si>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</si>
  <si>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</si>
  <si>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</si>
  <si>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</si>
  <si>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</si>
  <si>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</si>
  <si>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</si>
  <si>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</si>
  <si>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</si>
  <si>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</si>
  <si>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</si>
  <si>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</si>
  <si>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</si>
  <si>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</si>
  <si>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</si>
  <si>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</si>
  <si>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</si>
  <si>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</si>
  <si>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</si>
  <si>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</si>
  <si>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</si>
  <si>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</si>
  <si>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</si>
  <si>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</si>
  <si>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</si>
  <si>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</si>
  <si>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</si>
  <si>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</si>
  <si>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</si>
  <si>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</si>
  <si>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</si>
  <si>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</si>
  <si>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</si>
  <si>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</si>
  <si>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</si>
  <si>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</si>
  <si>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</si>
  <si>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</si>
  <si>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</si>
  <si>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</si>
  <si>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</si>
  <si>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</si>
  <si>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</si>
  <si>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</si>
  <si>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</si>
  <si>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</si>
  <si>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</si>
  <si>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</si>
  <si>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</si>
  <si>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</si>
  <si>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</si>
  <si>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</si>
  <si>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</si>
  <si>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</si>
  <si>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</si>
  <si>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</si>
  <si>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</si>
  <si>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</si>
  <si>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</si>
  <si>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</si>
  <si>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</si>
  <si>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</si>
  <si>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</si>
  <si>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</si>
  <si>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</si>
  <si>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</si>
  <si>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</si>
  <si>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</si>
  <si>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</si>
  <si>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</si>
  <si>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</si>
  <si>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</si>
  <si>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</si>
  <si>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</si>
  <si>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</si>
  <si>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</si>
  <si>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</si>
  <si>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</si>
  <si>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</si>
  <si>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</si>
  <si>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</si>
  <si>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</si>
  <si>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</si>
  <si>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</si>
  <si>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</si>
  <si>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</si>
  <si>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</si>
  <si>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</si>
  <si>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</si>
  <si>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</si>
  <si>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</si>
  <si>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</si>
  <si>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</si>
  <si>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</si>
  <si>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</si>
  <si>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</si>
  <si>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</si>
  <si>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</si>
  <si>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</si>
  <si>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</si>
  <si>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</si>
  <si>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</si>
  <si>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</si>
  <si>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</si>
  <si>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</si>
  <si>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</si>
  <si>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</si>
  <si>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</si>
  <si>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</si>
  <si>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</si>
  <si>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</si>
  <si>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</si>
  <si>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</si>
  <si>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</si>
  <si>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</si>
  <si>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</si>
  <si>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</si>
  <si>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</si>
  <si>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</si>
  <si>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</si>
  <si>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</si>
  <si>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</si>
  <si>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</si>
  <si>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</si>
  <si>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</si>
  <si>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</si>
  <si>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</si>
  <si>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</si>
  <si>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</si>
  <si>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</si>
  <si>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</si>
  <si>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</si>
  <si>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</si>
  <si>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</si>
  <si>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</si>
  <si>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</si>
  <si>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</si>
  <si>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</si>
  <si>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</si>
  <si>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</si>
  <si>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</si>
  <si>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</si>
  <si>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</si>
  <si>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</si>
  <si>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</si>
  <si>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</si>
  <si>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</si>
  <si>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</si>
  <si>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</si>
  <si>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</si>
  <si>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</si>
  <si>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</si>
  <si>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</si>
  <si>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</si>
  <si>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</si>
  <si>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</si>
  <si>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</si>
  <si>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</si>
  <si>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</si>
  <si>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</si>
  <si>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</si>
  <si>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</si>
  <si>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</si>
  <si>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</si>
  <si>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</si>
  <si>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</si>
  <si>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</si>
  <si>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</si>
  <si>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</si>
  <si>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</si>
  <si>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</si>
  <si>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</si>
  <si>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</si>
  <si>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</si>
  <si>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</si>
  <si>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</si>
  <si>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</si>
  <si>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</si>
  <si>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</si>
  <si>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</si>
  <si>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</si>
  <si>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</si>
  <si>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</si>
  <si>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</si>
  <si>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</si>
  <si>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</si>
  <si>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</si>
  <si>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</si>
  <si>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</si>
  <si>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</si>
  <si>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</si>
  <si>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</si>
  <si>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</si>
  <si>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</si>
  <si>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</si>
  <si>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</si>
  <si>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</si>
  <si>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</si>
  <si>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</si>
  <si>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</si>
  <si>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</si>
  <si>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</si>
  <si>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</si>
  <si>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</si>
  <si>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</si>
  <si>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</si>
  <si>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</si>
  <si>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</si>
  <si>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</si>
  <si>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</si>
  <si>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</si>
  <si>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</si>
  <si>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</si>
  <si>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</si>
  <si>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</si>
  <si>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</si>
  <si>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</si>
  <si>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</si>
  <si>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</si>
  <si>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</si>
  <si>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</si>
  <si>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</si>
  <si>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</si>
  <si>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</si>
  <si>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</si>
  <si>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</si>
  <si>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</si>
  <si>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</si>
  <si>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</si>
  <si>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</si>
  <si>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</si>
  <si>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</si>
  <si>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</si>
  <si>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</si>
  <si>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</si>
  <si>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</si>
  <si>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</si>
  <si>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</si>
  <si>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</si>
  <si>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</si>
  <si>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</si>
  <si>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</si>
  <si>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</si>
  <si>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</si>
  <si>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</si>
  <si>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</si>
  <si>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</si>
  <si>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</si>
  <si>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</si>
  <si>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</si>
  <si>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</si>
  <si>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</si>
  <si>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</si>
  <si>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</si>
  <si>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</si>
  <si>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</si>
  <si>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</si>
  <si>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</si>
  <si>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</si>
  <si>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</si>
  <si>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</si>
  <si>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</si>
  <si>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</si>
  <si>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</si>
  <si>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</si>
  <si>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</si>
  <si>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</si>
  <si>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</si>
  <si>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</si>
  <si>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</si>
  <si>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</si>
  <si>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</si>
  <si>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</si>
  <si>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</si>
  <si>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</si>
  <si>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</si>
  <si>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</si>
  <si>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</si>
  <si>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</si>
  <si>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</si>
  <si>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</si>
  <si>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</si>
  <si>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</si>
  <si>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</si>
  <si>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</si>
  <si>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</si>
  <si>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</si>
  <si>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</si>
  <si>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</si>
  <si>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</si>
  <si>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</si>
  <si>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</si>
  <si>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</si>
  <si>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</si>
  <si>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</si>
  <si>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</si>
  <si>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</si>
  <si>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</si>
  <si>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</si>
  <si>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</si>
  <si>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</si>
  <si>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</si>
  <si>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</si>
  <si>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</si>
  <si>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</si>
  <si>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</si>
  <si>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</si>
  <si>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</si>
  <si>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</si>
  <si>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</si>
  <si>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</si>
  <si>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</si>
  <si>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</si>
  <si>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</si>
  <si>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</si>
  <si>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</si>
  <si>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</si>
  <si>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</si>
  <si>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</si>
  <si>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</si>
  <si>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</si>
  <si>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</si>
  <si>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</si>
  <si>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</si>
  <si>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</si>
  <si>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</si>
  <si>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</si>
  <si>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</si>
  <si>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</si>
  <si>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</si>
  <si>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</si>
  <si>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</si>
  <si>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</si>
  <si>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</si>
  <si>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</si>
  <si>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</si>
  <si>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</si>
  <si>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</si>
  <si>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</si>
  <si>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</si>
  <si>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</si>
  <si>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</si>
  <si>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</si>
  <si>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</si>
  <si>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</si>
  <si>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</si>
  <si>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</si>
  <si>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</si>
  <si>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</si>
  <si>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</si>
  <si>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</si>
  <si>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</si>
  <si>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</si>
  <si>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</si>
  <si>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</si>
  <si>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</si>
  <si>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</si>
  <si>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</si>
  <si>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</si>
  <si>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</si>
  <si>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</si>
  <si>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</si>
  <si>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</si>
  <si>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</si>
  <si>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</si>
  <si>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</si>
  <si>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</si>
  <si>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</si>
  <si>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</si>
  <si>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</si>
  <si>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</si>
  <si>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</si>
  <si>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</si>
  <si>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</si>
  <si>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</si>
  <si>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</si>
  <si>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</si>
  <si>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</si>
  <si>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</si>
  <si>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</si>
  <si>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</si>
  <si>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</si>
  <si>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</si>
  <si>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</si>
  <si>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</si>
  <si>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</si>
  <si>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</si>
  <si>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</si>
  <si>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</si>
  <si>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</si>
  <si>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</si>
  <si>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</si>
  <si>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</si>
  <si>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</si>
  <si>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</si>
  <si>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</si>
  <si>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</si>
  <si>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</si>
  <si>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</si>
  <si>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</si>
  <si>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</si>
  <si>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</si>
  <si>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</si>
  <si>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</si>
  <si>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</si>
  <si>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</si>
  <si>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</si>
  <si>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</si>
  <si>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</si>
  <si>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</si>
  <si>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</si>
  <si>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</si>
  <si>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</si>
  <si>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</si>
  <si>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</si>
  <si>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</si>
  <si>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</si>
  <si>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</si>
  <si>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</si>
  <si>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</si>
  <si>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</si>
  <si>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</si>
  <si>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</si>
  <si>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</si>
  <si>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</si>
  <si>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</si>
  <si>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</si>
  <si>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</si>
  <si>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</si>
  <si>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</si>
  <si>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</si>
  <si>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</si>
  <si>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</si>
  <si>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</si>
  <si>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</si>
  <si>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</si>
  <si>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</si>
  <si>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</si>
  <si>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</si>
  <si>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</si>
  <si>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</si>
  <si>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</si>
  <si>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</si>
  <si>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</si>
  <si>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</si>
  <si>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</si>
  <si>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</si>
  <si>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</si>
  <si>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</si>
  <si>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</si>
  <si>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</si>
  <si>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</si>
  <si>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</si>
  <si>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</si>
  <si>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</si>
  <si>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</si>
  <si>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</si>
  <si>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</si>
  <si>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</si>
  <si>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</si>
  <si>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</si>
  <si>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</si>
  <si>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</si>
  <si>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</si>
  <si>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</si>
  <si>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</si>
  <si>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</si>
  <si>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</si>
  <si>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</si>
  <si>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</si>
  <si>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</si>
  <si>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</si>
  <si>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</si>
  <si>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</si>
  <si>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</si>
  <si>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</si>
  <si>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</si>
  <si>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</si>
  <si>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</si>
  <si>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</si>
  <si>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</si>
  <si>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</si>
  <si>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</si>
  <si>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</si>
  <si>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</si>
  <si>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</si>
  <si>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</si>
  <si>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</si>
  <si>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</si>
  <si>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</si>
  <si>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</si>
  <si>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</si>
  <si>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</si>
  <si>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</si>
  <si>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</si>
  <si>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</si>
  <si>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</si>
  <si>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</si>
  <si>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</si>
  <si>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</si>
  <si>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</si>
  <si>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</si>
  <si>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</si>
  <si>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</si>
  <si>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</si>
  <si>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</si>
  <si>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</si>
  <si>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</si>
  <si>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</si>
  <si>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</si>
  <si>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</si>
  <si>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</si>
  <si>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</si>
  <si>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</si>
  <si>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</si>
  <si>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</si>
  <si>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</si>
  <si>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</si>
  <si>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</si>
  <si>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</si>
  <si>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</si>
  <si>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</si>
  <si>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</si>
  <si>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</si>
  <si>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</si>
  <si>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</si>
  <si>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</si>
  <si>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</si>
  <si>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</si>
  <si>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</si>
  <si>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</si>
  <si>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</si>
  <si>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</si>
  <si>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</si>
  <si>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</si>
  <si>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</si>
  <si>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</si>
  <si>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</si>
  <si>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</si>
  <si>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</si>
  <si>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</si>
  <si>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</si>
  <si>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</si>
  <si>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</si>
  <si>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</si>
  <si>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</si>
  <si>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</si>
  <si>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</si>
  <si>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</si>
  <si>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</si>
  <si>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</si>
  <si>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</si>
  <si>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</si>
  <si>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</si>
  <si>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</si>
  <si>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</si>
  <si>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</si>
  <si>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</si>
  <si>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</si>
  <si>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</si>
  <si>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</si>
  <si>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</si>
  <si>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</si>
  <si>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</si>
  <si>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</si>
  <si>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</si>
  <si>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</si>
  <si>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</si>
  <si>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</si>
  <si>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</si>
  <si>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</si>
  <si>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</si>
  <si>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</si>
  <si>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</si>
  <si>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</si>
  <si>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</si>
  <si>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</si>
  <si>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</si>
  <si>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</si>
  <si>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</si>
  <si>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</si>
  <si>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</si>
  <si>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</si>
  <si>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</si>
  <si>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</si>
  <si>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</si>
  <si>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</si>
  <si>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</si>
  <si>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</si>
  <si>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</si>
  <si>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</si>
  <si>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</si>
  <si>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</si>
  <si>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</si>
  <si>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</si>
  <si>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</si>
  <si>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</si>
  <si>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</si>
  <si>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</si>
  <si>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</si>
  <si>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</si>
  <si>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</si>
  <si>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</si>
  <si>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</si>
  <si>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</si>
  <si>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</si>
  <si>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</si>
  <si>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</si>
  <si>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</si>
  <si>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</si>
  <si>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</si>
  <si>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</si>
  <si>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</si>
  <si>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</si>
  <si>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</si>
  <si>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</si>
  <si>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</si>
  <si>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</si>
  <si>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</si>
  <si>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</si>
  <si>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</si>
  <si>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</si>
  <si>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</si>
  <si>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</si>
  <si>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</si>
  <si>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</si>
  <si>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</si>
  <si>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</si>
  <si>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</si>
  <si>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</si>
  <si>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</si>
  <si>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</si>
  <si>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</si>
  <si>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</si>
  <si>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</si>
  <si>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</si>
  <si>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</si>
  <si>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</si>
  <si>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</si>
  <si>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</si>
  <si>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</si>
  <si>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</si>
  <si>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</si>
  <si>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</si>
  <si>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</si>
  <si>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</si>
  <si>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</si>
  <si>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</si>
  <si>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</si>
  <si>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</si>
  <si>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</si>
  <si>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</si>
  <si>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</si>
  <si>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</si>
  <si>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</si>
  <si>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</si>
  <si>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</si>
  <si>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</si>
  <si>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</si>
  <si>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</si>
  <si>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</si>
  <si>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</si>
  <si>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</si>
  <si>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</si>
  <si>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</si>
  <si>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</si>
  <si>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</si>
  <si>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</si>
  <si>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</si>
  <si>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</si>
  <si>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</si>
  <si>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</si>
  <si>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</si>
  <si>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</si>
  <si>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</si>
  <si>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</si>
  <si>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</si>
  <si>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</si>
  <si>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</si>
  <si>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</si>
  <si>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</si>
  <si>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</si>
  <si>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</si>
  <si>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</si>
  <si>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</si>
  <si>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</si>
  <si>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</si>
  <si>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</si>
  <si>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</si>
  <si>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</si>
  <si>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</si>
  <si>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</si>
  <si>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</si>
  <si>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</si>
  <si>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</si>
  <si>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</si>
  <si>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</si>
  <si>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</si>
  <si>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</si>
  <si>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</si>
  <si>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</si>
  <si>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</si>
  <si>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</si>
  <si>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</si>
  <si>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</si>
  <si>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</si>
  <si>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</si>
  <si>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</si>
  <si>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</si>
  <si>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</si>
  <si>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</si>
  <si>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</si>
  <si>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</si>
  <si>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</si>
  <si>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</si>
  <si>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</si>
  <si>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</si>
  <si>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</si>
  <si>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</si>
  <si>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</si>
  <si>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</si>
  <si>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</si>
  <si>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</si>
  <si>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</si>
  <si>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</si>
  <si>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</si>
  <si>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</si>
  <si>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</si>
  <si>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</si>
  <si>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</si>
  <si>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</si>
  <si>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</si>
  <si>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</si>
  <si>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</si>
  <si>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</si>
  <si>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</si>
  <si>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</si>
  <si>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</si>
  <si>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</si>
  <si>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</si>
  <si>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</si>
  <si>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</si>
  <si>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</si>
  <si>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</si>
  <si>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</si>
  <si>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</si>
  <si>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</si>
  <si>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</si>
  <si>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</si>
  <si>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</si>
  <si>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</si>
  <si>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</si>
  <si>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</si>
  <si>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</si>
  <si>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</si>
  <si>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</si>
  <si>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</si>
  <si>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</si>
  <si>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</si>
  <si>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</si>
  <si>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</si>
  <si>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</si>
  <si>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</si>
  <si>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</si>
  <si>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</si>
  <si>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</si>
  <si>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</si>
  <si>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</si>
  <si>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</si>
  <si>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</si>
  <si>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</si>
  <si>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</si>
  <si>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</si>
  <si>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</si>
  <si>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</si>
  <si>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</si>
  <si>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</si>
  <si>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</si>
  <si>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</si>
  <si>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</si>
  <si>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</si>
  <si>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</si>
  <si>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</si>
  <si>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</si>
  <si>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</si>
  <si>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</si>
  <si>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</si>
  <si>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</si>
  <si>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</si>
  <si>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</si>
  <si>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</si>
  <si>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</si>
  <si>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</si>
  <si>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</si>
  <si>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</si>
  <si>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</si>
  <si>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</si>
  <si>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</si>
  <si>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</si>
  <si>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</si>
  <si>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</si>
  <si>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</si>
  <si>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</si>
  <si>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</si>
  <si>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</si>
  <si>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</si>
  <si>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</si>
  <si>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</si>
  <si>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</si>
  <si>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</si>
  <si>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</si>
  <si>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</si>
  <si>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</si>
  <si>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</si>
  <si>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</si>
  <si>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</si>
  <si>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</si>
  <si>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</si>
  <si>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</si>
  <si>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</si>
  <si>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</si>
  <si>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</si>
  <si>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</si>
  <si>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</si>
  <si>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</si>
  <si>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</si>
  <si>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</si>
  <si>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</si>
  <si>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</si>
  <si>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</si>
  <si>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</si>
  <si>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</si>
  <si>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</si>
  <si>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</si>
  <si>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</si>
  <si>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</si>
  <si>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</si>
  <si>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</si>
  <si>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</si>
  <si>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</si>
  <si>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</si>
  <si>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</si>
  <si>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</si>
  <si>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</si>
  <si>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</si>
  <si>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</si>
  <si>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</si>
  <si>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</si>
  <si>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</si>
  <si>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</si>
  <si>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</si>
  <si>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</si>
  <si>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</si>
  <si>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</si>
  <si>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</si>
  <si>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</si>
  <si>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</si>
  <si>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</si>
  <si>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</si>
  <si>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</si>
  <si>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</si>
  <si>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</si>
  <si>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</si>
  <si>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</si>
  <si>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</si>
  <si>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</si>
  <si>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</si>
  <si>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</si>
  <si>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</si>
  <si>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</si>
  <si>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</si>
  <si>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</si>
  <si>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</si>
  <si>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</si>
  <si>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</si>
  <si>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</si>
  <si>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</si>
  <si>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</si>
  <si>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</si>
  <si>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</si>
  <si>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</si>
  <si>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</si>
  <si>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</si>
  <si>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</si>
  <si>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</si>
  <si>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</si>
  <si>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</si>
  <si>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</si>
  <si>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</si>
  <si>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</si>
  <si>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</si>
  <si>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</si>
  <si>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</si>
  <si>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</si>
  <si>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</si>
  <si>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</si>
  <si>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</si>
  <si>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</si>
  <si>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</si>
  <si>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</si>
  <si>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</si>
  <si>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</si>
  <si>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</si>
  <si>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</si>
  <si>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</si>
  <si>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</si>
  <si>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</si>
  <si>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</si>
  <si>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</si>
  <si>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</si>
  <si>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</si>
  <si>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</si>
  <si>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</si>
  <si>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</si>
  <si>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</si>
  <si>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</si>
  <si>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</si>
  <si>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</si>
  <si>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</si>
  <si>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</si>
  <si>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</si>
  <si>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</si>
  <si>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</si>
  <si>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</si>
  <si>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</si>
  <si>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</si>
  <si>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</si>
  <si>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</si>
  <si>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</si>
  <si>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</si>
  <si>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</si>
  <si>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</si>
  <si>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</si>
  <si>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</si>
  <si>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</si>
  <si>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</si>
  <si>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</si>
  <si>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</si>
  <si>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</si>
  <si>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</si>
  <si>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</si>
  <si>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</si>
  <si>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</si>
  <si>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</si>
  <si>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</si>
  <si>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</si>
  <si>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</si>
  <si>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</si>
  <si>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</si>
  <si>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</si>
  <si>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</si>
  <si>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</si>
  <si>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</si>
  <si>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</si>
  <si>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</si>
  <si>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</si>
  <si>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</si>
  <si>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</si>
  <si>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</si>
  <si>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</si>
  <si>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</si>
  <si>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</si>
  <si>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</si>
  <si>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</si>
  <si>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</si>
  <si>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</si>
  <si>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</si>
  <si>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</si>
  <si>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</si>
  <si>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</si>
  <si>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</si>
  <si>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</si>
  <si>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</si>
  <si>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</si>
  <si>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</si>
  <si>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</si>
  <si>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</si>
  <si>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</si>
  <si>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</si>
  <si>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</si>
  <si>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</si>
  <si>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</si>
  <si>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</si>
  <si>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</si>
  <si>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</si>
  <si>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</si>
  <si>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</si>
  <si>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</si>
  <si>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</si>
  <si>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</si>
  <si>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</si>
  <si>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</si>
  <si>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</si>
  <si>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</si>
  <si>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</si>
  <si>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</si>
  <si>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</si>
  <si>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</si>
  <si>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</si>
  <si>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</si>
  <si>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</si>
  <si>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</si>
  <si>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</si>
  <si>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</si>
  <si>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</si>
  <si>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</si>
  <si>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</si>
  <si>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</si>
  <si>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</si>
  <si>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</si>
  <si>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</si>
  <si>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</si>
  <si>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</si>
  <si>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</si>
  <si>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</si>
  <si>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</si>
  <si>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</si>
  <si>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</si>
  <si>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</si>
  <si>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</si>
  <si>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</si>
  <si>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</si>
  <si>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</si>
  <si>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</si>
  <si>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</si>
  <si>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</si>
  <si>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</si>
  <si>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</si>
  <si>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</si>
  <si>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</si>
  <si>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</si>
  <si>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</si>
  <si>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</si>
  <si>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</si>
  <si>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</si>
  <si>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</si>
  <si>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</si>
  <si>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</si>
  <si>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</si>
  <si>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</si>
  <si>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</si>
  <si>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</si>
  <si>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</si>
  <si>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</si>
  <si>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</si>
  <si>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</si>
  <si>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</si>
  <si>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</si>
  <si>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</si>
  <si>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</si>
  <si>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</si>
  <si>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</si>
  <si>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</si>
  <si>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</si>
  <si>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</si>
  <si>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</si>
  <si>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</si>
  <si>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</si>
  <si>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</si>
  <si>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</si>
  <si>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</si>
  <si>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</si>
  <si>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</si>
  <si>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</si>
  <si>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</si>
  <si>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</si>
  <si>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</si>
  <si>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</si>
  <si>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</si>
  <si>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</si>
  <si>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</si>
  <si>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</si>
  <si>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</si>
  <si>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</si>
  <si>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</si>
  <si>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</si>
  <si>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</si>
  <si>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</si>
  <si>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</si>
  <si>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</si>
  <si>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</si>
  <si>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</si>
  <si>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</si>
  <si>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</si>
  <si>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</si>
  <si>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</si>
  <si>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</si>
  <si>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</si>
  <si>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</si>
  <si>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</si>
  <si>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</si>
  <si>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</si>
  <si>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</si>
  <si>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</si>
  <si>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</si>
  <si>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</si>
  <si>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</si>
  <si>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</si>
  <si>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</si>
  <si>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</si>
  <si>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</si>
  <si>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</si>
  <si>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</si>
  <si>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</si>
  <si>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</si>
  <si>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</si>
  <si>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</si>
  <si>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</si>
  <si>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</si>
  <si>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</si>
  <si>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</si>
  <si>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</si>
  <si>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</si>
  <si>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</si>
  <si>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</si>
  <si>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</si>
  <si>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</si>
  <si>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</si>
  <si>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</si>
  <si>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</si>
  <si>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</si>
  <si>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</si>
  <si>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</si>
  <si>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</si>
  <si>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</si>
  <si>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</si>
  <si>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</si>
  <si>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</si>
  <si>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</si>
  <si>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</si>
  <si>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</si>
  <si>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</si>
  <si>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</si>
  <si>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</si>
  <si>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</si>
  <si>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</si>
  <si>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</si>
  <si>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</si>
  <si>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</si>
  <si>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</si>
  <si>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</si>
  <si>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</si>
  <si>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</si>
  <si>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</si>
  <si>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</si>
  <si>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</si>
  <si>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</si>
  <si>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</si>
  <si>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</si>
  <si>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</si>
  <si>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</si>
  <si>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</si>
  <si>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</si>
  <si>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</si>
  <si>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</si>
  <si>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</si>
  <si>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</si>
  <si>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</si>
  <si>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</si>
  <si>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</si>
  <si>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</si>
  <si>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</si>
  <si>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</si>
  <si>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</si>
  <si>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</si>
  <si>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</si>
  <si>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</si>
  <si>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</si>
  <si>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</si>
  <si>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</si>
  <si>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</si>
  <si>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</si>
  <si>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</si>
  <si>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</si>
  <si>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</si>
  <si>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</si>
  <si>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</si>
  <si>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</si>
  <si>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</si>
  <si>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</si>
  <si>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</si>
  <si>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</si>
  <si>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</si>
  <si>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</si>
  <si>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</si>
  <si>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</si>
  <si>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</si>
  <si>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</si>
  <si>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</si>
  <si>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</si>
  <si>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</si>
  <si>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</si>
  <si>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</si>
  <si>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</si>
  <si>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</si>
  <si>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</si>
  <si>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</si>
  <si>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</si>
  <si>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</si>
  <si>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</si>
  <si>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</si>
  <si>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</si>
  <si>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</si>
  <si>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</si>
  <si>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</si>
  <si>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</si>
  <si>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</si>
  <si>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</si>
  <si>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</si>
  <si>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</si>
  <si>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</si>
  <si>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</si>
  <si>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</si>
  <si>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</si>
  <si>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</si>
  <si>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</si>
  <si>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</si>
  <si>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</si>
  <si>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</si>
  <si>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</si>
  <si>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</si>
  <si>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</si>
  <si>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</si>
  <si>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</si>
  <si>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</si>
  <si>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</si>
  <si>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</si>
  <si>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</si>
  <si>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</si>
  <si>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</si>
  <si>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</si>
  <si>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</si>
  <si>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</si>
  <si>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</si>
  <si>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</si>
  <si>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</si>
  <si>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</si>
  <si>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</si>
  <si>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</si>
  <si>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</si>
  <si>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</si>
  <si>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</si>
  <si>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</si>
  <si>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</si>
  <si>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</si>
  <si>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</si>
  <si>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</si>
  <si>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</si>
  <si>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</si>
  <si>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</si>
  <si>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</si>
  <si>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</si>
  <si>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</si>
  <si>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</si>
  <si>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</si>
  <si>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</si>
  <si>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</si>
  <si>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</si>
  <si>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</si>
  <si>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</si>
  <si>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</si>
  <si>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</si>
  <si>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</si>
  <si>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</si>
  <si>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</si>
  <si>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</si>
  <si>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</si>
  <si>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</si>
  <si>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</si>
  <si>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</si>
  <si>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</si>
  <si>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</si>
  <si>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</si>
  <si>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</si>
  <si>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</si>
  <si>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</si>
  <si>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</si>
  <si>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</si>
  <si>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</si>
  <si>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</si>
  <si>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</si>
  <si>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</si>
  <si>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</si>
  <si>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</si>
  <si>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</si>
  <si>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</si>
  <si>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</si>
  <si>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</si>
  <si>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</si>
  <si>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</si>
  <si>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</si>
  <si>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</si>
  <si>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</si>
  <si>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</si>
  <si>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</si>
  <si>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</si>
  <si>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</si>
  <si>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</si>
  <si>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</si>
  <si>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</si>
  <si>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</si>
  <si>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</si>
  <si>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</si>
  <si>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</si>
  <si>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</si>
  <si>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</si>
  <si>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</si>
  <si>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</si>
  <si>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</si>
  <si>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</si>
  <si>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</si>
  <si>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</si>
  <si>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</si>
  <si>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</si>
  <si>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</si>
  <si>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</si>
  <si>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</si>
  <si>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</si>
  <si>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</si>
  <si>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</si>
  <si>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</si>
  <si>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</si>
  <si>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</si>
  <si>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</si>
  <si>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</si>
  <si>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</si>
  <si>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</si>
  <si>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</si>
  <si>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</si>
  <si>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</si>
  <si>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</si>
  <si>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</si>
  <si>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</si>
  <si>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</si>
  <si>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</si>
  <si>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</si>
  <si>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</si>
  <si>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</si>
  <si>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</si>
  <si>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</si>
  <si>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</si>
  <si>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</si>
  <si>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</si>
  <si>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</si>
  <si>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</si>
  <si>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</si>
  <si>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</si>
  <si>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</si>
  <si>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</si>
  <si>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</si>
  <si>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</si>
  <si>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</si>
  <si>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</si>
  <si>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</si>
  <si>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</si>
  <si>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</si>
  <si>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</si>
  <si>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</si>
  <si>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</si>
  <si>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</si>
  <si>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</si>
  <si>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</si>
  <si>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</si>
  <si>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</si>
  <si>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</si>
  <si>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</si>
  <si>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</si>
  <si>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</si>
  <si>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</si>
  <si>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</si>
  <si>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</si>
  <si>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</si>
  <si>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</si>
  <si>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</si>
  <si>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</si>
  <si>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</si>
  <si>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</si>
  <si>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</si>
  <si>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</si>
  <si>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</si>
  <si>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</si>
  <si>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</si>
  <si>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</si>
  <si>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</si>
  <si>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</si>
  <si>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</si>
  <si>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</si>
  <si>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</si>
  <si>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</si>
  <si>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</si>
  <si>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</si>
  <si>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</si>
  <si>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</si>
  <si>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</si>
  <si>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</si>
  <si>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</si>
  <si>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</si>
  <si>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</si>
  <si>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</si>
  <si>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</si>
  <si>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</si>
  <si>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</si>
  <si>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</si>
  <si>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</si>
  <si>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</si>
  <si>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</si>
  <si>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</si>
  <si>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</si>
  <si>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</si>
  <si>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</si>
  <si>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</si>
  <si>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</si>
  <si>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</si>
  <si>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</si>
  <si>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</si>
  <si>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</si>
  <si>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</si>
  <si>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</si>
  <si>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</si>
  <si>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</si>
  <si>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</si>
  <si>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</si>
  <si>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</si>
  <si>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</si>
  <si>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</si>
  <si>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</si>
  <si>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</si>
  <si>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</si>
  <si>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</si>
  <si>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</si>
  <si>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</si>
  <si>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</si>
  <si>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</si>
  <si>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</si>
  <si>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</si>
  <si>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</si>
  <si>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</si>
  <si>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</si>
  <si>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</si>
  <si>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</si>
  <si>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</si>
  <si>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</si>
  <si>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</si>
  <si>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</si>
  <si>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</si>
  <si>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</si>
  <si>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</si>
  <si>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</si>
  <si>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</si>
  <si>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</si>
  <si>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</si>
  <si>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</si>
  <si>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</si>
  <si>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</si>
  <si>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</si>
  <si>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</si>
  <si>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</si>
  <si>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</si>
  <si>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</si>
  <si>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</si>
  <si>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</si>
  <si>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</si>
  <si>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</si>
  <si>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</si>
  <si>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</si>
  <si>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</si>
  <si>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</si>
  <si>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</si>
  <si>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</si>
  <si>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</si>
  <si>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</si>
  <si>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</si>
  <si>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</si>
  <si>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</si>
  <si>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</si>
  <si>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</si>
  <si>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</si>
  <si>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</si>
  <si>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</si>
  <si>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</si>
  <si>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</si>
  <si>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</si>
  <si>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</si>
  <si>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</si>
  <si>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</si>
  <si>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</si>
  <si>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</si>
  <si>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</si>
  <si>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</si>
  <si>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</si>
  <si>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</si>
  <si>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</si>
  <si>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</si>
  <si>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</si>
  <si>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</si>
  <si>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</si>
  <si>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</si>
  <si>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</si>
  <si>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</si>
  <si>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</si>
  <si>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</si>
  <si>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</si>
  <si>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</si>
  <si>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</si>
  <si>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</si>
  <si>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</si>
  <si>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</si>
  <si>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</si>
  <si>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</si>
  <si>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</si>
  <si>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</si>
  <si>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</si>
  <si>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</si>
  <si>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</si>
  <si>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</si>
  <si>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</si>
  <si>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</si>
  <si>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</si>
  <si>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</si>
  <si>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</si>
  <si>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</si>
  <si>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</si>
  <si>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</si>
  <si>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</si>
  <si>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</si>
  <si>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</si>
  <si>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</si>
  <si>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</si>
  <si>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</si>
  <si>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</si>
  <si>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</si>
  <si>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</si>
  <si>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</si>
  <si>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</si>
  <si>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</si>
  <si>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</si>
  <si>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</si>
  <si>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</si>
  <si>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</si>
  <si>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</si>
  <si>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</si>
  <si>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</si>
  <si>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</si>
  <si>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</si>
  <si>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</si>
  <si>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</si>
  <si>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</si>
  <si>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</si>
  <si>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</si>
  <si>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</si>
  <si>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</si>
  <si>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</si>
  <si>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</si>
  <si>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</si>
  <si>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</si>
  <si>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</si>
  <si>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</si>
  <si>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</si>
  <si>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</si>
  <si>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</si>
  <si>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</si>
  <si>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</si>
  <si>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</si>
  <si>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</si>
  <si>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</si>
  <si>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</si>
  <si>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</si>
  <si>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</si>
  <si>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</si>
  <si>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</si>
  <si>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</si>
  <si>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</si>
  <si>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</si>
  <si>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</si>
  <si>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</si>
  <si>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</si>
  <si>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</si>
  <si>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</si>
  <si>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</si>
  <si>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</si>
  <si>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</si>
  <si>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</si>
  <si>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</si>
  <si>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</si>
  <si>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</si>
  <si>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</si>
  <si>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</si>
  <si>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</si>
  <si>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</si>
  <si>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</si>
  <si>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</si>
  <si>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</si>
  <si>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</si>
  <si>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</si>
  <si>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</si>
  <si>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</si>
  <si>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</si>
  <si>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</si>
  <si>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</si>
  <si>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</si>
  <si>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</si>
  <si>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</si>
  <si>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</si>
  <si>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</si>
  <si>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</si>
  <si>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</si>
  <si>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</si>
  <si>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</si>
  <si>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</si>
  <si>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</si>
  <si>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</si>
  <si>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</si>
  <si>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</si>
  <si>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</si>
  <si>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</si>
  <si>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</si>
  <si>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</si>
  <si>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</si>
  <si>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</si>
  <si>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</si>
  <si>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</si>
  <si>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</si>
  <si>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</si>
  <si>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</si>
  <si>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</si>
  <si>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</si>
  <si>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</si>
  <si>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</si>
  <si>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</si>
  <si>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</si>
  <si>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</si>
  <si>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</si>
  <si>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</si>
  <si>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</si>
  <si>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</si>
  <si>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</si>
  <si>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</si>
  <si>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</si>
  <si>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</si>
  <si>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</si>
  <si>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</si>
  <si>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</si>
  <si>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</si>
  <si>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</si>
  <si>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</si>
  <si>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</si>
  <si>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</si>
  <si>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</si>
  <si>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</si>
  <si>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</si>
  <si>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</si>
  <si>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</si>
  <si>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</si>
  <si>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</si>
  <si>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</si>
  <si>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</si>
  <si>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</si>
  <si>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</si>
  <si>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</si>
  <si>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</si>
  <si>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</si>
  <si>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</si>
  <si>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</si>
  <si>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</si>
  <si>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</si>
  <si>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</si>
  <si>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</si>
  <si>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</si>
  <si>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</si>
  <si>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</si>
  <si>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</si>
  <si>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</si>
  <si>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</si>
  <si>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</si>
  <si>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</si>
  <si>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</si>
  <si>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</si>
  <si>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</si>
  <si>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</si>
  <si>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</si>
  <si>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</si>
  <si>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</si>
  <si>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</si>
  <si>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</si>
  <si>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</si>
  <si>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</si>
  <si>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</si>
  <si>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</si>
  <si>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</si>
  <si>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</si>
  <si>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</si>
  <si>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</si>
  <si>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</si>
  <si>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</si>
  <si>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</si>
  <si>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</si>
  <si>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</si>
  <si>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</si>
  <si>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</si>
  <si>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</si>
  <si>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</si>
  <si>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</si>
  <si>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</si>
  <si>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</si>
  <si>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</si>
  <si>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</si>
  <si>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</si>
  <si>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</si>
  <si>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</si>
  <si>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</si>
  <si>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</si>
  <si>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</si>
  <si>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</si>
  <si>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</si>
  <si>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</si>
  <si>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</si>
  <si>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</si>
  <si>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</si>
  <si>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</si>
  <si>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</si>
  <si>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</si>
  <si>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</si>
  <si>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</si>
  <si>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</si>
  <si>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</si>
  <si>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</si>
  <si>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</si>
  <si>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</si>
  <si>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</si>
  <si>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</si>
  <si>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</si>
  <si>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</si>
  <si>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</si>
  <si>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</si>
  <si>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</si>
  <si>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</si>
  <si>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</si>
  <si>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</si>
  <si>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</si>
  <si>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</si>
  <si>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</si>
  <si>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</si>
  <si>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</si>
  <si>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</si>
  <si>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</si>
  <si>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</si>
  <si>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</si>
  <si>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</si>
  <si>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</si>
  <si>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</si>
  <si>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</si>
  <si>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</si>
  <si>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</si>
  <si>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</si>
  <si>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</si>
  <si>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</si>
  <si>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</si>
  <si>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</si>
  <si>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</si>
  <si>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</si>
  <si>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</si>
  <si>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</si>
  <si>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</si>
  <si>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</si>
  <si>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</si>
  <si>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</si>
  <si>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</si>
  <si>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</si>
  <si>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</si>
  <si>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</si>
  <si>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</si>
  <si>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</si>
  <si>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</si>
  <si>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</si>
  <si>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</si>
  <si>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</si>
  <si>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</si>
  <si>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</si>
  <si>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</si>
  <si>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</si>
  <si>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</si>
  <si>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</si>
  <si>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</si>
  <si>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</si>
  <si>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</si>
  <si>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</si>
  <si>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</si>
  <si>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</si>
  <si>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</si>
  <si>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</si>
  <si>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</si>
  <si>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</si>
  <si>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</si>
  <si>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</si>
  <si>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</si>
  <si>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</si>
  <si>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</si>
  <si>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</si>
  <si>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</si>
  <si>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</si>
  <si>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</si>
  <si>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</si>
  <si>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</si>
  <si>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</si>
  <si>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</si>
  <si>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</si>
  <si>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</si>
  <si>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</si>
  <si>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</si>
  <si>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</si>
  <si>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</si>
  <si>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</si>
  <si>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</si>
  <si>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</si>
  <si>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</si>
  <si>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</si>
  <si>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</si>
  <si>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</si>
  <si>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</si>
  <si>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</si>
  <si>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</si>
  <si>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</si>
  <si>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</si>
  <si>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</si>
  <si>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</si>
  <si>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</si>
  <si>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</si>
  <si>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</si>
  <si>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</si>
  <si>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</si>
  <si>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</si>
  <si>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</si>
  <si>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</si>
  <si>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</si>
  <si>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</si>
  <si>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</si>
  <si>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</si>
  <si>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</si>
  <si>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</si>
  <si>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</si>
  <si>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</si>
  <si>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</si>
  <si>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</si>
  <si>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</si>
  <si>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</si>
  <si>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</si>
  <si>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</si>
  <si>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</si>
  <si>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</si>
  <si>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</si>
  <si>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</si>
  <si>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</si>
  <si>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</si>
  <si>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</si>
  <si>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</si>
  <si>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</si>
  <si>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</si>
  <si>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</si>
  <si>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</si>
  <si>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</si>
  <si>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</si>
  <si>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</si>
  <si>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</si>
  <si>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</si>
  <si>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</si>
  <si>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</si>
  <si>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</si>
  <si>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</si>
  <si>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</si>
  <si>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</si>
  <si>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</si>
  <si>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</si>
  <si>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</si>
  <si>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</si>
  <si>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</si>
  <si>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</si>
  <si>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</si>
  <si>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</si>
  <si>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</si>
  <si>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</si>
  <si>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</si>
  <si>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</si>
  <si>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</si>
  <si>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</si>
  <si>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</si>
  <si>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</si>
  <si>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</si>
  <si>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</si>
  <si>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</si>
  <si>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</si>
  <si>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</si>
  <si>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</si>
  <si>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</si>
  <si>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</si>
  <si>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</si>
  <si>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</si>
  <si>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</si>
  <si>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</si>
  <si>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</si>
  <si>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</si>
  <si>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</si>
  <si>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</si>
  <si>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</si>
  <si>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</si>
  <si>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</si>
  <si>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</si>
  <si>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</si>
  <si>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</si>
  <si>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</si>
  <si>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</si>
  <si>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</si>
  <si>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</si>
  <si>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</si>
  <si>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</si>
  <si>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</si>
  <si>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</si>
  <si>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</si>
  <si>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</si>
  <si>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</si>
  <si>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</si>
  <si>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</si>
  <si>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</si>
  <si>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</si>
  <si>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</si>
  <si>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</si>
  <si>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</si>
  <si>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</si>
  <si>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</si>
  <si>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</si>
  <si>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</si>
  <si>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</si>
  <si>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</si>
  <si>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</si>
  <si>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</si>
  <si>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</si>
  <si>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</si>
  <si>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</si>
  <si>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</si>
  <si>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</si>
  <si>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</si>
  <si>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</si>
  <si>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</si>
  <si>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</si>
  <si>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</si>
  <si>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</si>
  <si>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</si>
  <si>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</si>
  <si>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</si>
  <si>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</si>
  <si>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</si>
  <si>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</si>
  <si>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</si>
  <si>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</si>
  <si>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</si>
  <si>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</si>
  <si>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</si>
  <si>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</si>
  <si>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</si>
  <si>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</si>
  <si>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</si>
  <si>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</si>
  <si>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</si>
  <si>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</si>
  <si>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</si>
  <si>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</si>
  <si>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</si>
  <si>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</si>
  <si>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</si>
  <si>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</si>
  <si>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</si>
  <si>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</si>
  <si>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</si>
  <si>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</si>
  <si>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</si>
  <si>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</si>
  <si>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</si>
  <si>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</si>
  <si>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</si>
  <si>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</si>
  <si>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</si>
  <si>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</si>
  <si>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</si>
  <si>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</si>
  <si>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</si>
  <si>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</si>
  <si>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</si>
  <si>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</si>
  <si>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</si>
  <si>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</si>
  <si>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</si>
  <si>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</si>
  <si>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</si>
  <si>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</si>
  <si>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</si>
  <si>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</si>
  <si>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</si>
  <si>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</si>
  <si>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</si>
  <si>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</si>
  <si>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</si>
  <si>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</si>
  <si>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</si>
  <si>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</si>
  <si>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</si>
  <si>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</si>
  <si>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</si>
  <si>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</si>
  <si>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</si>
  <si>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</si>
  <si>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</si>
  <si>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</si>
  <si>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</si>
  <si>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</si>
  <si>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</si>
  <si>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</si>
  <si>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</si>
  <si>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</si>
  <si>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</si>
  <si>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</si>
  <si>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</si>
  <si>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</si>
  <si>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</si>
  <si>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</si>
  <si>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</si>
  <si>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</si>
  <si>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</si>
  <si>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</si>
  <si>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</si>
  <si>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</si>
  <si>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</si>
  <si>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</si>
  <si>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</si>
  <si>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</si>
  <si>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</si>
  <si>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</si>
  <si>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</si>
  <si>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</si>
  <si>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</si>
  <si>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</si>
  <si>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</si>
  <si>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</si>
  <si>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</si>
  <si>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</si>
  <si>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</si>
  <si>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</si>
  <si>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</si>
  <si>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</si>
  <si>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</si>
  <si>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</si>
  <si>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</si>
  <si>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</si>
  <si>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</si>
  <si>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</si>
  <si>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</si>
  <si>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</si>
  <si>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</si>
  <si>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</si>
  <si>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</si>
  <si>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</si>
  <si>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</si>
  <si>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</si>
  <si>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</si>
  <si>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</si>
  <si>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</si>
  <si>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</si>
  <si>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</si>
  <si>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</si>
  <si>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</si>
  <si>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</si>
  <si>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</si>
  <si>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</si>
  <si>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</si>
  <si>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</si>
  <si>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</si>
  <si>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</si>
  <si>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</si>
  <si>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</si>
  <si>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</si>
  <si>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</si>
  <si>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</si>
  <si>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</si>
  <si>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</si>
  <si>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</si>
  <si>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</si>
  <si>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</si>
  <si>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</si>
  <si>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</si>
  <si>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</si>
  <si>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</si>
  <si>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</si>
  <si>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</si>
  <si>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</si>
  <si>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</si>
  <si>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</si>
  <si>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</si>
  <si>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</si>
  <si>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</si>
  <si>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</si>
  <si>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</si>
  <si>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</si>
  <si>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</si>
  <si>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</si>
  <si>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</si>
  <si>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</si>
  <si>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</si>
  <si>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</si>
  <si>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</si>
  <si>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</si>
  <si>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</si>
  <si>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</si>
  <si>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</si>
  <si>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</si>
  <si>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</si>
  <si>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</si>
  <si>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</si>
  <si>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</si>
  <si>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</si>
  <si>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</si>
  <si>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</si>
  <si>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</si>
  <si>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</si>
  <si>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</si>
  <si>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</si>
  <si>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</si>
  <si>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</si>
  <si>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</si>
  <si>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</si>
  <si>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</si>
  <si>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</si>
  <si>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</si>
  <si>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</si>
  <si>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</si>
  <si>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</si>
  <si>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</si>
  <si>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</si>
  <si>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</si>
  <si>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</si>
  <si>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</si>
  <si>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</si>
  <si>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</si>
  <si>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</si>
  <si>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</si>
  <si>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</si>
  <si>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</si>
  <si>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</si>
  <si>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</si>
  <si>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</si>
  <si>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</si>
  <si>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</si>
  <si>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</si>
  <si>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</si>
  <si>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</si>
  <si>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</si>
  <si>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</si>
  <si>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</si>
  <si>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</si>
  <si>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</si>
  <si>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</si>
  <si>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</si>
  <si>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</si>
  <si>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</si>
  <si>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</si>
  <si>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</si>
  <si>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</si>
  <si>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</si>
  <si>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</si>
  <si>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</si>
  <si>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</si>
  <si>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</si>
  <si>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</si>
  <si>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</si>
  <si>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</si>
  <si>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</si>
  <si>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</si>
  <si>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</si>
  <si>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</si>
  <si>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</si>
  <si>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</si>
  <si>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</si>
  <si>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</si>
  <si>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</si>
  <si>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</si>
  <si>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</si>
  <si>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</si>
  <si>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</si>
  <si>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</si>
  <si>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</si>
  <si>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</si>
  <si>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</si>
  <si>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</si>
  <si>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</si>
  <si>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</si>
  <si>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</si>
  <si>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</si>
  <si>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</si>
  <si>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</si>
  <si>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</si>
  <si>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</si>
  <si>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</si>
  <si>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</si>
  <si>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</si>
  <si>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</si>
  <si>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</si>
  <si>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</si>
  <si>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</si>
  <si>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</si>
  <si>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</si>
  <si>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</si>
  <si>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</si>
  <si>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</si>
  <si>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</si>
  <si>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</si>
  <si>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</si>
  <si>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</si>
  <si>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</si>
  <si>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</si>
  <si>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</si>
  <si>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</si>
  <si>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</si>
  <si>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</si>
  <si>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</si>
  <si>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</si>
  <si>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</si>
  <si>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</si>
  <si>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</si>
  <si>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</si>
  <si>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</si>
  <si>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</si>
  <si>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</si>
  <si>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</si>
  <si>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</si>
  <si>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</si>
  <si>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</si>
  <si>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</si>
  <si>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</si>
  <si>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</si>
  <si>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</si>
  <si>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</si>
  <si>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</si>
  <si>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</si>
  <si>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</si>
  <si>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</si>
  <si>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</si>
  <si>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</si>
  <si>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</si>
  <si>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</si>
  <si>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</si>
  <si>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</si>
  <si>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</si>
  <si>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</si>
  <si>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</si>
  <si>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</si>
  <si>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</si>
  <si>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</si>
  <si>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</si>
  <si>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</si>
  <si>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</si>
  <si>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</si>
  <si>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</si>
  <si>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</si>
  <si>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</si>
  <si>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</si>
  <si>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</si>
  <si>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</si>
  <si>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</si>
  <si>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</si>
  <si>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</si>
  <si>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</si>
  <si>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</si>
  <si>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</si>
  <si>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</si>
  <si>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</si>
  <si>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</si>
  <si>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</si>
  <si>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</si>
  <si>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</si>
  <si>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</si>
  <si>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</si>
  <si>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</si>
  <si>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</si>
  <si>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</si>
  <si>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</si>
  <si>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</si>
  <si>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</si>
  <si>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</si>
  <si>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</si>
  <si>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</si>
  <si>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</si>
  <si>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</si>
  <si>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</si>
  <si>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</si>
  <si>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</si>
  <si>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</si>
  <si>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</si>
  <si>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</si>
  <si>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</si>
  <si>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</si>
  <si>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</si>
  <si>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</si>
  <si>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</si>
  <si>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</si>
  <si>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</si>
  <si>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</si>
  <si>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</si>
  <si>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</si>
  <si>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</si>
  <si>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</si>
  <si>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</si>
  <si>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</si>
  <si>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</si>
  <si>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</si>
  <si>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</si>
  <si>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</si>
  <si>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</si>
  <si>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</si>
  <si>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</si>
  <si>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</si>
  <si>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</si>
  <si>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</si>
  <si>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</si>
  <si>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</si>
  <si>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</si>
  <si>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</si>
  <si>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</si>
  <si>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</si>
  <si>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</si>
  <si>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</si>
  <si>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</si>
  <si>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</si>
  <si>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</si>
  <si>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</si>
  <si>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</si>
  <si>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</si>
  <si>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</si>
  <si>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</si>
  <si>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</si>
  <si>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</si>
  <si>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</si>
  <si>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</si>
  <si>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</si>
  <si>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</si>
  <si>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</si>
  <si>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</si>
  <si>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</si>
  <si>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</si>
  <si>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</si>
  <si>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</si>
  <si>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</si>
  <si>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</si>
  <si>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</si>
  <si>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</si>
  <si>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</si>
  <si>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</si>
  <si>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</si>
  <si>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</si>
  <si>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</si>
  <si>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</si>
  <si>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</si>
  <si>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</si>
  <si>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</si>
  <si>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</si>
  <si>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</si>
  <si>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</si>
  <si>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</si>
  <si>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</si>
  <si>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</si>
  <si>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</si>
  <si>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</si>
  <si>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</si>
  <si>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</si>
  <si>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</si>
  <si>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</si>
  <si>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</si>
  <si>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</si>
  <si>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</si>
  <si>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</si>
  <si>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</si>
  <si>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</si>
  <si>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</si>
  <si>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</si>
  <si>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</si>
  <si>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</si>
  <si>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</si>
  <si>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</si>
  <si>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</si>
  <si>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</si>
  <si>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</si>
  <si>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</si>
  <si>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</si>
  <si>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</si>
  <si>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</si>
  <si>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</si>
  <si>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</si>
  <si>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</si>
  <si>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</si>
  <si>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</si>
  <si>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</si>
  <si>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</si>
  <si>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</si>
  <si>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</si>
  <si>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</si>
  <si>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</si>
  <si>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</si>
  <si>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</si>
  <si>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</si>
  <si>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</si>
  <si>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</si>
  <si>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</si>
  <si>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</si>
  <si>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</si>
  <si>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</si>
  <si>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</si>
  <si>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</si>
  <si>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</si>
  <si>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</si>
  <si>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</si>
  <si>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</si>
  <si>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</si>
  <si>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</si>
  <si>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</si>
  <si>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</si>
  <si>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</si>
  <si>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</si>
  <si>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</si>
  <si>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</si>
  <si>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</si>
  <si>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</si>
  <si>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</si>
  <si>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</si>
  <si>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</si>
  <si>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</si>
  <si>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</si>
  <si>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</si>
  <si>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</si>
  <si>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</si>
  <si>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</si>
  <si>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</si>
  <si>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</si>
  <si>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</si>
  <si>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</si>
  <si>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</si>
  <si>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</si>
  <si>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</si>
  <si>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</si>
  <si>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</si>
  <si>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</si>
  <si>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</si>
  <si>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</si>
  <si>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</si>
  <si>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</si>
  <si>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</si>
  <si>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</si>
  <si>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</si>
  <si>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</si>
  <si>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</si>
  <si>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</si>
  <si>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</si>
  <si>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</si>
  <si>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</si>
  <si>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</si>
  <si>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</si>
  <si>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</si>
  <si>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</si>
  <si>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</si>
  <si>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</si>
  <si>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</si>
  <si>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</si>
  <si>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</si>
  <si>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</si>
  <si>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</si>
  <si>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</si>
  <si>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</si>
  <si>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</si>
  <si>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</si>
  <si>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</si>
  <si>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</si>
  <si>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</si>
  <si>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</si>
  <si>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</si>
  <si>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</si>
  <si>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</si>
  <si>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</si>
  <si>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</si>
  <si>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</si>
  <si>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</si>
  <si>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</si>
  <si>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</si>
  <si>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</si>
  <si>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</si>
  <si>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</si>
  <si>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</si>
  <si>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</si>
  <si>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</si>
  <si>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</si>
  <si>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</si>
  <si>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</si>
  <si>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</si>
  <si>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</si>
  <si>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</si>
  <si>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</si>
  <si>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</si>
  <si>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</si>
  <si>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</si>
  <si>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</si>
  <si>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</si>
  <si>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</si>
  <si>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</si>
  <si>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</si>
  <si>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</si>
  <si>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</si>
  <si>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</si>
  <si>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</si>
  <si>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</si>
  <si>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</si>
  <si>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</si>
  <si>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</si>
  <si>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</si>
  <si>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</si>
  <si>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</si>
  <si>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</si>
  <si>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</si>
  <si>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</si>
  <si>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</si>
  <si>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</si>
  <si>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</si>
  <si>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</si>
  <si>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</si>
  <si>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</si>
  <si>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</si>
  <si>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</si>
  <si>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</si>
  <si>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</si>
  <si>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</si>
  <si>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</si>
  <si>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</si>
  <si>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</si>
  <si>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</si>
  <si>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</si>
  <si>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</si>
  <si>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</si>
  <si>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</si>
  <si>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</si>
  <si>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</si>
  <si>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</si>
  <si>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</si>
  <si>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</si>
  <si>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</si>
  <si>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</si>
  <si>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</si>
  <si>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</si>
  <si>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</si>
  <si>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</si>
  <si>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</si>
  <si>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</si>
  <si>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</si>
  <si>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</si>
  <si>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</si>
  <si>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</si>
  <si>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</si>
  <si>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</si>
  <si>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</si>
  <si>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</si>
  <si>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</si>
  <si>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</si>
  <si>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</si>
  <si>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</si>
  <si>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</si>
  <si>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</si>
  <si>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</si>
  <si>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</si>
  <si>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</si>
  <si>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</si>
  <si>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</si>
  <si>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</si>
  <si>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</si>
  <si>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</si>
  <si>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</si>
  <si>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</si>
  <si>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</si>
  <si>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</si>
  <si>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</si>
  <si>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</si>
  <si>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</si>
  <si>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</si>
  <si>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</si>
  <si>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</si>
  <si>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</si>
  <si>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</si>
  <si>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</si>
  <si>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</si>
  <si>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</si>
  <si>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</si>
  <si>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</si>
  <si>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</si>
  <si>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</si>
  <si>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</si>
  <si>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</si>
  <si>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</si>
  <si>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</si>
  <si>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</si>
  <si>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</si>
  <si>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</si>
  <si>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</si>
  <si>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</si>
  <si>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</si>
  <si>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</si>
  <si>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</si>
  <si>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</si>
  <si>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</si>
  <si>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</si>
  <si>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</si>
  <si>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</si>
  <si>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</si>
  <si>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</si>
  <si>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</si>
  <si>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</si>
  <si>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</si>
  <si>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</si>
  <si>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</si>
  <si>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</si>
  <si>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</si>
  <si>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</si>
  <si>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</si>
  <si>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</si>
  <si>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</si>
  <si>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</si>
  <si>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</si>
  <si>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</si>
  <si>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</si>
  <si>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</si>
  <si>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</si>
  <si>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</si>
  <si>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</si>
  <si>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</si>
  <si>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</si>
  <si>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</si>
  <si>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</si>
  <si>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</si>
  <si>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</si>
  <si>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</si>
  <si>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</si>
  <si>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</si>
  <si>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</si>
  <si>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</si>
  <si>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</si>
  <si>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</si>
  <si>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</si>
  <si>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</si>
  <si>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</si>
  <si>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</si>
  <si>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</si>
  <si>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</si>
  <si>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</si>
  <si>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</si>
  <si>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</si>
  <si>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</si>
  <si>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</si>
  <si>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</si>
  <si>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</si>
  <si>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</si>
  <si>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</si>
  <si>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</si>
  <si>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</si>
  <si>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</si>
  <si>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</si>
  <si>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</si>
  <si>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</si>
  <si>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</si>
  <si>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</si>
  <si>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</si>
  <si>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</si>
  <si>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</si>
  <si>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</si>
  <si>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</si>
  <si>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</si>
  <si>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</si>
  <si>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</si>
  <si>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</si>
  <si>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</si>
  <si>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</si>
  <si>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</si>
  <si>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</si>
  <si>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</si>
  <si>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</si>
  <si>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</si>
  <si>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</si>
  <si>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</si>
  <si>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</si>
  <si>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</si>
  <si>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</si>
  <si>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</si>
  <si>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</si>
  <si>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</si>
  <si>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</si>
  <si>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</si>
  <si>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</si>
  <si>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</si>
  <si>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</si>
  <si>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</si>
  <si>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</si>
  <si>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</si>
  <si>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</si>
  <si>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</si>
  <si>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</si>
  <si>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</si>
  <si>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</si>
  <si>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</si>
  <si>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</si>
  <si>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</si>
  <si>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</si>
  <si>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</si>
  <si>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</si>
  <si>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</si>
  <si>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</si>
  <si>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</si>
  <si>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</si>
  <si>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</si>
  <si>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</si>
  <si>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</si>
  <si>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</si>
  <si>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</si>
  <si>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</si>
  <si>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</si>
  <si>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</si>
  <si>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</si>
  <si>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</si>
  <si>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</si>
  <si>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</si>
  <si>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</si>
  <si>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</si>
  <si>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</si>
  <si>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</si>
  <si>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</si>
  <si>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</si>
  <si>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</si>
  <si>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</si>
  <si>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</si>
  <si>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</si>
  <si>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</si>
  <si>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</si>
  <si>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</si>
  <si>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</si>
  <si>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</si>
  <si>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</si>
  <si>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</si>
  <si>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</si>
  <si>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</si>
  <si>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</si>
  <si>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</si>
  <si>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</si>
  <si>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</si>
  <si>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</si>
  <si>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</si>
  <si>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</si>
  <si>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</si>
  <si>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</si>
  <si>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</si>
  <si>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</si>
  <si>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</si>
  <si>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</si>
  <si>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</si>
  <si>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</si>
  <si>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</si>
  <si>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</si>
  <si>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</si>
  <si>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</si>
  <si>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</si>
  <si>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</si>
  <si>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</si>
  <si>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</si>
  <si>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</si>
  <si>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</si>
  <si>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</si>
  <si>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</si>
  <si>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</si>
  <si>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</si>
  <si>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</si>
  <si>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</si>
  <si>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</si>
  <si>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</si>
  <si>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</si>
  <si>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</si>
  <si>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</si>
  <si>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</si>
  <si>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</si>
  <si>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</si>
  <si>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</si>
  <si>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</si>
  <si>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</si>
  <si>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</si>
  <si>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</si>
  <si>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</si>
  <si>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</si>
  <si>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</si>
  <si>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</si>
  <si>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</si>
  <si>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</si>
  <si>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</si>
  <si>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</si>
  <si>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</si>
  <si>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</si>
  <si>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</si>
  <si>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</si>
  <si>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</si>
  <si>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</si>
  <si>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</si>
  <si>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</si>
  <si>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</si>
  <si>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</si>
  <si>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</si>
  <si>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</si>
  <si>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</si>
  <si>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</si>
  <si>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</si>
  <si>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</si>
  <si>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</si>
  <si>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</si>
  <si>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</si>
  <si>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</si>
  <si>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</si>
  <si>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</si>
  <si>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</si>
  <si>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</si>
  <si>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</si>
  <si>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</si>
  <si>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</si>
  <si>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</si>
  <si>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</si>
  <si>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</si>
  <si>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</si>
  <si>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</si>
  <si>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</si>
  <si>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</si>
  <si>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</si>
  <si>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</si>
  <si>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</si>
  <si>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</si>
  <si>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</si>
  <si>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</si>
  <si>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</si>
  <si>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</si>
  <si>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</si>
  <si>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</si>
  <si>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</si>
  <si>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</si>
  <si>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</si>
  <si>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</si>
  <si>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</si>
  <si>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</si>
  <si>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</si>
  <si>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</si>
  <si>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</si>
  <si>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</si>
  <si>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</si>
  <si>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</si>
  <si>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</si>
  <si>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</si>
  <si>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</si>
  <si>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</si>
  <si>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</si>
  <si>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</si>
  <si>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</si>
  <si>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</si>
  <si>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</si>
  <si>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</si>
  <si>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</si>
  <si>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</si>
  <si>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</si>
  <si>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</si>
  <si>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</si>
  <si>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</si>
  <si>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</si>
  <si>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</si>
  <si>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</si>
  <si>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</si>
  <si>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</si>
  <si>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</si>
  <si>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</si>
  <si>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</si>
  <si>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</si>
  <si>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</si>
  <si>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</si>
  <si>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</si>
  <si>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</si>
  <si>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</si>
  <si>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</si>
  <si>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</si>
  <si>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</si>
  <si>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</si>
  <si>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</si>
  <si>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</si>
  <si>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</si>
  <si>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</si>
  <si>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</si>
  <si>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</si>
  <si>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</si>
  <si>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</si>
  <si>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</si>
  <si>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</si>
  <si>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</si>
  <si>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</si>
  <si>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</si>
  <si>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</si>
  <si>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</si>
  <si>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</si>
  <si>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</si>
  <si>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</si>
  <si>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</si>
  <si>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</si>
  <si>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</si>
  <si>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</si>
  <si>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</si>
  <si>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</si>
  <si>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</si>
  <si>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</si>
  <si>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</si>
  <si>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</si>
  <si>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</si>
  <si>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</si>
  <si>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</si>
  <si>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</si>
  <si>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</si>
  <si>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</si>
  <si>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</si>
  <si>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</si>
  <si>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</si>
  <si>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</si>
  <si>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</si>
  <si>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</si>
  <si>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</si>
  <si>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</si>
  <si>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</si>
  <si>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</si>
  <si>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</si>
  <si>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</si>
  <si>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</si>
  <si>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</si>
  <si>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</si>
  <si>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</si>
  <si>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</si>
  <si>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</si>
  <si>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</si>
  <si>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</si>
  <si>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</si>
  <si>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</si>
  <si>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</si>
  <si>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</si>
  <si>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</si>
  <si>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</si>
  <si>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</si>
  <si>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</si>
  <si>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</si>
  <si>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</si>
  <si>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</si>
  <si>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</si>
  <si>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</si>
  <si>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</si>
  <si>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</si>
  <si>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</si>
  <si>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</si>
  <si>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</si>
  <si>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</si>
  <si>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</si>
  <si>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</si>
  <si>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</si>
  <si>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</si>
  <si>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</si>
  <si>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</si>
  <si>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</si>
  <si>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</si>
  <si>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</si>
  <si>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</si>
  <si>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</si>
  <si>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</si>
  <si>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</si>
  <si>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</si>
  <si>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</si>
  <si>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</si>
  <si>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</si>
  <si>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</si>
  <si>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</si>
  <si>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</si>
  <si>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</si>
  <si>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</si>
  <si>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</si>
  <si>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</si>
  <si>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</si>
  <si>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</si>
  <si>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</si>
  <si>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</si>
  <si>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</si>
  <si>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</si>
  <si>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</si>
  <si>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</si>
  <si>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</si>
  <si>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</si>
  <si>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</si>
  <si>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</si>
  <si>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</si>
  <si>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</si>
  <si>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</si>
  <si>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</si>
  <si>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</si>
  <si>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</si>
  <si>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</si>
  <si>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</si>
  <si>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</si>
  <si>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</si>
  <si>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</si>
  <si>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</si>
  <si>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</si>
  <si>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</si>
  <si>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</si>
  <si>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</si>
  <si>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</si>
  <si>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</si>
  <si>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</si>
  <si>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</si>
  <si>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</si>
  <si>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</si>
  <si>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</si>
  <si>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</si>
  <si>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</si>
  <si>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</si>
  <si>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</si>
  <si>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</si>
  <si>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</si>
  <si>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</si>
  <si>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</si>
  <si>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</si>
  <si>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</si>
  <si>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</si>
  <si>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</si>
  <si>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</si>
  <si>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</si>
  <si>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</si>
  <si>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</si>
  <si>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</si>
  <si>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</si>
  <si>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</si>
  <si>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</si>
  <si>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</si>
  <si>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</si>
  <si>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</si>
  <si>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</si>
  <si>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</si>
  <si>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</si>
  <si>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</si>
  <si>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</si>
  <si>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</si>
  <si>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</si>
  <si>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</si>
  <si>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</si>
  <si>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</si>
  <si>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</si>
  <si>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</si>
  <si>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</si>
  <si>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</si>
  <si>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</si>
  <si>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</si>
  <si>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</si>
  <si>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</si>
  <si>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</si>
  <si>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</si>
  <si>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</si>
  <si>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</si>
  <si>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</si>
  <si>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</si>
  <si>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</si>
  <si>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</si>
  <si>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</si>
  <si>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</si>
  <si>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</si>
  <si>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</si>
  <si>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</si>
  <si>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</si>
  <si>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</si>
  <si>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</si>
  <si>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</si>
  <si>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</si>
  <si>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</si>
  <si>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</si>
  <si>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</si>
  <si>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</si>
  <si>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</si>
  <si>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</si>
  <si>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</si>
  <si>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</si>
  <si>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</si>
  <si>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</si>
  <si>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</si>
  <si>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</si>
  <si>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</si>
  <si>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</si>
  <si>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</si>
  <si>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</si>
  <si>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</si>
  <si>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</si>
  <si>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</si>
  <si>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</si>
  <si>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</si>
  <si>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</si>
  <si>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</si>
  <si>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</si>
  <si>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</si>
  <si>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</si>
  <si>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</si>
  <si>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</si>
  <si>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</si>
  <si>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</si>
  <si>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</si>
  <si>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</si>
  <si>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</si>
  <si>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</si>
  <si>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</si>
  <si>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</si>
  <si>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</si>
  <si>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</si>
  <si>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</si>
  <si>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</si>
  <si>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</si>
  <si>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</si>
  <si>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</si>
  <si>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</si>
  <si>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</si>
  <si>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</si>
  <si>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</si>
  <si>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</si>
  <si>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</si>
  <si>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</si>
  <si>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</si>
  <si>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</si>
  <si>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</si>
  <si>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</si>
  <si>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</si>
  <si>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</si>
  <si>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</si>
  <si>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</si>
  <si>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</si>
  <si>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</si>
  <si>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</si>
  <si>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</si>
  <si>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</si>
  <si>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</si>
  <si>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</si>
  <si>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</si>
  <si>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</si>
  <si>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</si>
  <si>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</si>
  <si>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</si>
  <si>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</si>
  <si>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</si>
  <si>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</si>
  <si>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</si>
  <si>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</si>
  <si>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</si>
  <si>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</si>
  <si>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</si>
  <si>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</si>
  <si>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</si>
  <si>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</si>
  <si>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</si>
  <si>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</si>
  <si>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</si>
  <si>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</si>
  <si>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</si>
  <si>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</si>
  <si>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</si>
  <si>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</si>
  <si>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</si>
  <si>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</si>
  <si>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</si>
  <si>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</si>
  <si>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</si>
  <si>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</si>
  <si>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</si>
  <si>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</si>
  <si>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</si>
  <si>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</si>
  <si>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</si>
  <si>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</si>
  <si>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</si>
  <si>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</si>
  <si>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</si>
  <si>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</si>
  <si>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</si>
  <si>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</si>
  <si>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</si>
  <si>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</si>
  <si>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</si>
  <si>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</si>
  <si>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</si>
  <si>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</si>
  <si>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</si>
  <si>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</si>
  <si>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</si>
  <si>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</si>
  <si>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</si>
  <si>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</si>
  <si>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</si>
  <si>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</si>
  <si>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</si>
  <si>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</si>
  <si>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</si>
  <si>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</si>
  <si>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</si>
  <si>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</si>
  <si>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</si>
  <si>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</si>
  <si>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</si>
  <si>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</si>
  <si>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</si>
  <si>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</si>
  <si>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</si>
  <si>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</si>
  <si>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</si>
  <si>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</si>
  <si>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</si>
  <si>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</si>
  <si>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</si>
  <si>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</si>
  <si>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</si>
  <si>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</si>
  <si>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</si>
  <si>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</si>
  <si>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</si>
  <si>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</si>
  <si>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</si>
  <si>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</si>
  <si>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</si>
  <si>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</si>
  <si>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</si>
  <si>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</si>
  <si>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</si>
  <si>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</si>
  <si>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</si>
  <si>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</si>
  <si>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</si>
  <si>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</si>
  <si>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</si>
  <si>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</si>
  <si>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</si>
  <si>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</si>
  <si>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</si>
  <si>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</si>
  <si>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</si>
  <si>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</si>
  <si>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</si>
  <si>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</si>
  <si>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</si>
  <si>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</si>
  <si>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</si>
  <si>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</si>
  <si>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</si>
  <si>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</si>
  <si>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</si>
  <si>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</si>
  <si>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</si>
  <si>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</si>
  <si>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</si>
  <si>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</si>
  <si>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</si>
  <si>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</si>
  <si>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</si>
  <si>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</si>
  <si>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</si>
  <si>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</si>
  <si>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</si>
  <si>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</si>
  <si>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</si>
  <si>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</si>
  <si>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</si>
  <si>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</si>
  <si>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</si>
  <si>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</si>
  <si>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</si>
  <si>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</si>
  <si>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</si>
  <si>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</si>
  <si>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</si>
  <si>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</si>
  <si>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</si>
  <si>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</si>
  <si>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</si>
  <si>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</si>
  <si>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</si>
  <si>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</si>
  <si>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</si>
  <si>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</si>
  <si>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</si>
  <si>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</si>
  <si>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</si>
  <si>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</si>
  <si>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</si>
  <si>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</si>
  <si>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</si>
  <si>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</si>
  <si>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</si>
  <si>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</si>
  <si>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</si>
  <si>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</si>
  <si>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</si>
  <si>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</si>
  <si>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</si>
  <si>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</si>
  <si>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</si>
  <si>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</si>
  <si>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</si>
  <si>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</si>
  <si>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</si>
  <si>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</si>
  <si>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</si>
  <si>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</si>
  <si>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</si>
  <si>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</si>
  <si>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</si>
  <si>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</si>
  <si>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</si>
  <si>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</si>
  <si>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</si>
  <si>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</si>
  <si>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</si>
  <si>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</si>
  <si>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</si>
  <si>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</si>
  <si>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</si>
  <si>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</si>
  <si>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</si>
  <si>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</si>
  <si>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</si>
  <si>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</si>
  <si>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</si>
  <si>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</si>
  <si>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</si>
  <si>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</si>
  <si>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</si>
  <si>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</si>
  <si>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</si>
  <si>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</si>
  <si>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</si>
  <si>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</si>
  <si>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</si>
  <si>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</si>
  <si>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</si>
  <si>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</si>
  <si>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</si>
  <si>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</si>
  <si>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</si>
  <si>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</si>
  <si>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</si>
  <si>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</si>
  <si>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</si>
  <si>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</si>
  <si>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</si>
  <si>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</si>
  <si>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</si>
  <si>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</si>
  <si>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</si>
  <si>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</si>
  <si>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</si>
  <si>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</si>
  <si>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</si>
  <si>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</si>
  <si>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</si>
  <si>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</si>
  <si>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</si>
  <si>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</si>
  <si>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</si>
  <si>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</si>
  <si>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</si>
  <si>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</si>
  <si>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</si>
  <si>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</si>
  <si>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</si>
  <si>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</si>
  <si>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</si>
  <si>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</si>
  <si>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</si>
  <si>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</si>
  <si>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</si>
  <si>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</si>
  <si>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</si>
  <si>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</si>
  <si>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</si>
  <si>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</si>
  <si>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</si>
  <si>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</si>
  <si>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</si>
  <si>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</si>
  <si>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</si>
  <si>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</si>
  <si>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</si>
  <si>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</si>
  <si>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</si>
  <si>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</si>
  <si>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</si>
  <si>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</si>
  <si>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</si>
  <si>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</si>
  <si>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</si>
  <si>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</si>
  <si>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</si>
  <si>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</si>
  <si>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</si>
  <si>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</si>
  <si>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</si>
  <si>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</si>
  <si>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</si>
  <si>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</si>
  <si>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</si>
  <si>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</si>
  <si>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</si>
  <si>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</si>
  <si>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</si>
  <si>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</si>
  <si>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</si>
  <si>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</si>
  <si>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</si>
  <si>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</si>
  <si>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</si>
  <si>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</si>
  <si>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</si>
  <si>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</si>
  <si>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</si>
  <si>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</si>
  <si>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</si>
  <si>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</si>
  <si>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</si>
  <si>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</si>
  <si>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</si>
  <si>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</si>
  <si>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</si>
  <si>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</si>
  <si>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</si>
  <si>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</si>
  <si>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</si>
  <si>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</si>
  <si>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</si>
  <si>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</si>
  <si>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</si>
  <si>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</si>
  <si>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</si>
  <si>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</si>
  <si>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</si>
  <si>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</si>
  <si>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</si>
  <si>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</si>
  <si>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</si>
  <si>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</si>
  <si>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</si>
  <si>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</si>
  <si>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</si>
  <si>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</si>
  <si>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</si>
  <si>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</si>
  <si>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</si>
  <si>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</si>
  <si>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</si>
  <si>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</si>
  <si>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</si>
  <si>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</si>
  <si>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</si>
  <si>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</si>
  <si>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</si>
  <si>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</si>
  <si>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</si>
  <si>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</si>
  <si>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</si>
  <si>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</si>
  <si>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</si>
  <si>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</si>
  <si>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</si>
  <si>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</si>
  <si>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</si>
  <si>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</si>
  <si>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</si>
  <si>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</si>
  <si>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</si>
  <si>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</si>
  <si>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</si>
  <si>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</si>
  <si>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</si>
  <si>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</si>
  <si>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</si>
  <si>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</si>
  <si>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</si>
  <si>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</si>
  <si>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</si>
  <si>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</si>
  <si>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</si>
  <si>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</si>
  <si>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</si>
  <si>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</si>
  <si>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</si>
  <si>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</si>
  <si>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</si>
  <si>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</si>
  <si>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</si>
  <si>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</si>
  <si>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</si>
  <si>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</si>
  <si>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</si>
  <si>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</si>
  <si>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</si>
  <si>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</si>
  <si>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</si>
  <si>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</si>
  <si>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</si>
  <si>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</si>
  <si>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</si>
  <si>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</si>
  <si>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</si>
  <si>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</si>
  <si>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</si>
  <si>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</si>
  <si>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</si>
  <si>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</si>
  <si>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</si>
  <si>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</si>
  <si>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</si>
  <si>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</si>
  <si>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</si>
  <si>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</si>
  <si>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</si>
  <si>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</si>
  <si>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</si>
  <si>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</si>
  <si>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</si>
  <si>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</si>
  <si>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</si>
  <si>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</si>
  <si>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</si>
  <si>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</si>
  <si>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</si>
  <si>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</si>
  <si>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</si>
  <si>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</si>
  <si>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</si>
  <si>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</si>
  <si>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</si>
  <si>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</si>
  <si>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</si>
  <si>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</si>
  <si>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</si>
  <si>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</si>
  <si>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</si>
  <si>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</si>
  <si>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</si>
  <si>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</si>
  <si>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</si>
  <si>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</si>
  <si>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</si>
  <si>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</si>
  <si>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</si>
  <si>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</si>
  <si>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</si>
  <si>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</si>
  <si>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</si>
  <si>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</si>
  <si>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</si>
  <si>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</si>
  <si>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</si>
  <si>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</si>
  <si>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</si>
  <si>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</si>
  <si>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</si>
  <si>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</si>
  <si>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</si>
  <si>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</si>
  <si>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</si>
  <si>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</si>
  <si>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</si>
  <si>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</si>
  <si>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</si>
  <si>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</si>
  <si>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</si>
  <si>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</si>
  <si>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</si>
  <si>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</si>
  <si>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</si>
  <si>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</si>
  <si>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</si>
  <si>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</si>
  <si>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</si>
  <si>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</si>
  <si>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</si>
  <si>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</si>
  <si>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</si>
  <si>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</si>
  <si>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</si>
  <si>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</si>
  <si>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</si>
  <si>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</si>
  <si>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</si>
  <si>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</si>
  <si>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</si>
  <si>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</si>
  <si>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</si>
  <si>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</si>
  <si>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</si>
  <si>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</si>
  <si>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</si>
  <si>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</si>
  <si>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</si>
  <si>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</si>
  <si>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</si>
  <si>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</si>
  <si>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</si>
  <si>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</si>
  <si>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</si>
  <si>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</si>
  <si>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</si>
  <si>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</si>
  <si>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</si>
  <si>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</si>
  <si>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</si>
  <si>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</si>
  <si>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</si>
  <si>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</si>
  <si>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</si>
  <si>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</si>
  <si>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</si>
  <si>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</si>
  <si>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</si>
  <si>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</si>
  <si>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</si>
  <si>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</si>
  <si>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</si>
  <si>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</si>
  <si>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</si>
  <si>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</si>
  <si>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</si>
  <si>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</si>
  <si>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</si>
  <si>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</si>
  <si>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</si>
  <si>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</si>
  <si>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</si>
  <si>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</si>
  <si>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</si>
  <si>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</si>
  <si>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</si>
  <si>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</si>
  <si>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</si>
  <si>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</si>
  <si>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</si>
  <si>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</si>
  <si>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</si>
  <si>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</si>
  <si>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</si>
  <si>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</si>
  <si>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</si>
  <si>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</si>
  <si>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</si>
  <si>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</si>
  <si>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</si>
  <si>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</si>
  <si>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</si>
  <si>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</si>
  <si>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</si>
  <si>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</si>
  <si>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</si>
  <si>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</si>
  <si>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</si>
  <si>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</si>
  <si>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</si>
  <si>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</si>
  <si>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</si>
  <si>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</si>
  <si>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</si>
  <si>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</si>
  <si>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</si>
  <si>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</si>
  <si>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</si>
  <si>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</si>
  <si>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</si>
  <si>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</si>
  <si>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</si>
  <si>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</si>
  <si>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</si>
  <si>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</si>
  <si>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</si>
  <si>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</si>
  <si>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</si>
  <si>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</si>
  <si>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</si>
  <si>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</si>
  <si>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</si>
  <si>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</si>
  <si>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</si>
  <si>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</si>
  <si>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</si>
  <si>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</si>
  <si>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</si>
  <si>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</si>
  <si>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</si>
  <si>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</si>
  <si>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</si>
  <si>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</si>
  <si>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</si>
  <si>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</si>
  <si>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</si>
  <si>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</si>
  <si>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</si>
  <si>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</si>
  <si>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</si>
  <si>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</si>
  <si>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</si>
  <si>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</si>
  <si>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</si>
  <si>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</si>
  <si>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</si>
  <si>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</si>
  <si>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</si>
  <si>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</si>
  <si>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</si>
  <si>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</si>
  <si>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</si>
  <si>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</si>
  <si>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</si>
  <si>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</si>
  <si>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</si>
  <si>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</si>
  <si>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</si>
  <si>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</si>
  <si>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</si>
  <si>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</si>
  <si>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</si>
  <si>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</si>
  <si>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</si>
  <si>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</si>
  <si>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</si>
  <si>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</si>
  <si>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</si>
  <si>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</si>
  <si>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</si>
  <si>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</si>
  <si>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</si>
  <si>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</si>
  <si>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</si>
  <si>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</si>
  <si>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</si>
  <si>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</si>
  <si>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</si>
  <si>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</si>
  <si>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</si>
  <si>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</si>
  <si>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</si>
  <si>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</si>
  <si>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</si>
  <si>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</si>
  <si>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</si>
  <si>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</si>
  <si>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</si>
  <si>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</si>
  <si>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</si>
  <si>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</si>
  <si>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</si>
  <si>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</si>
  <si>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</si>
  <si>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</si>
  <si>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</si>
  <si>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</si>
  <si>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</si>
  <si>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</si>
  <si>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</si>
  <si>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</si>
  <si>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</si>
  <si>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</si>
  <si>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</si>
  <si>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</si>
  <si>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</si>
  <si>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</si>
  <si>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</si>
  <si>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</si>
  <si>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</si>
  <si>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</si>
  <si>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</si>
  <si>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</si>
  <si>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</si>
  <si>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</si>
  <si>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</si>
  <si>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</si>
  <si>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</si>
  <si>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</si>
  <si>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</si>
  <si>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</si>
  <si>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</si>
  <si>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</si>
  <si>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</si>
  <si>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</si>
  <si>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</si>
  <si>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</si>
  <si>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</si>
  <si>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</si>
  <si>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</si>
  <si>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</si>
  <si>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</si>
  <si>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</si>
  <si>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</si>
  <si>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</si>
  <si>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</si>
  <si>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</si>
  <si>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</si>
  <si>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</si>
  <si>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</si>
  <si>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</si>
  <si>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</si>
  <si>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</si>
  <si>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</si>
  <si>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</si>
  <si>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</si>
  <si>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</si>
  <si>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</si>
  <si>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</si>
  <si>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</si>
  <si>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</si>
  <si>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</si>
  <si>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</si>
  <si>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</si>
  <si>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</si>
  <si>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</si>
  <si>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</si>
  <si>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</si>
  <si>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</si>
  <si>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</si>
  <si>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</si>
  <si>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</si>
  <si>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</si>
  <si>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</si>
  <si>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</si>
  <si>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</si>
  <si>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</si>
  <si>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</si>
  <si>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</si>
  <si>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</si>
  <si>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</si>
  <si>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</si>
  <si>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</si>
  <si>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</si>
  <si>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</si>
  <si>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</si>
  <si>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</si>
  <si>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</si>
  <si>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</si>
  <si>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</si>
  <si>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</si>
  <si>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</si>
  <si>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</si>
  <si>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</si>
  <si>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</si>
  <si>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</si>
  <si>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</si>
  <si>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</si>
  <si>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</si>
  <si>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</si>
  <si>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</si>
  <si>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</si>
  <si>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</si>
  <si>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</si>
  <si>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</si>
  <si>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</si>
  <si>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</si>
  <si>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</si>
  <si>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</si>
  <si>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</si>
  <si>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</si>
  <si>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</si>
  <si>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</si>
  <si>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</si>
  <si>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</si>
  <si>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</si>
  <si>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</si>
  <si>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</si>
  <si>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</si>
  <si>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</si>
  <si>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</si>
  <si>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</si>
  <si>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</si>
  <si>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</si>
  <si>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</si>
  <si>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</si>
  <si>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</si>
  <si>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</si>
  <si>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</si>
  <si>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</si>
  <si>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</si>
  <si>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</si>
  <si>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</si>
  <si>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</si>
  <si>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</si>
  <si>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</si>
  <si>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</si>
  <si>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</si>
  <si>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</si>
  <si>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</si>
  <si>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</si>
  <si>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</si>
  <si>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</si>
  <si>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</si>
  <si>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</si>
  <si>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</si>
  <si>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</si>
  <si>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</si>
  <si>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</si>
  <si>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</si>
  <si>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</si>
  <si>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</si>
  <si>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</si>
  <si>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</si>
  <si>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</si>
  <si>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</si>
  <si>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</si>
  <si>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</si>
  <si>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</si>
  <si>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</si>
  <si>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</si>
  <si>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</si>
  <si>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</si>
  <si>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</si>
  <si>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</si>
  <si>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</si>
  <si>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</si>
  <si>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</si>
  <si>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</si>
  <si>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</si>
  <si>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</si>
  <si>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</si>
  <si>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</si>
  <si>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</si>
  <si>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</si>
  <si>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</si>
  <si>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</si>
  <si>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</si>
  <si>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</si>
  <si>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</si>
  <si>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</si>
  <si>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</si>
  <si>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</si>
  <si>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</si>
  <si>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</si>
  <si>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</si>
  <si>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</si>
  <si>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</si>
  <si>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</si>
  <si>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</si>
  <si>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</si>
  <si>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</si>
  <si>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</si>
  <si>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</si>
  <si>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</si>
  <si>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</si>
  <si>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</si>
  <si>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</si>
  <si>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</si>
  <si>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</si>
  <si>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</si>
  <si>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</si>
  <si>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</si>
  <si>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</si>
  <si>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</si>
  <si>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</si>
  <si>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</si>
  <si>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</si>
  <si>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</si>
  <si>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</si>
  <si>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</si>
  <si>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</si>
  <si>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</si>
  <si>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</si>
  <si>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</si>
  <si>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</si>
  <si>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</si>
  <si>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</si>
  <si>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</si>
  <si>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</si>
  <si>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</si>
  <si>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</si>
  <si>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</si>
  <si>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</si>
  <si>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</si>
  <si>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</si>
  <si>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</si>
  <si>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</si>
  <si>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</si>
  <si>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</si>
  <si>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</si>
  <si>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</si>
  <si>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</si>
  <si>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</si>
  <si>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</si>
  <si>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</si>
  <si>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</si>
  <si>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</si>
  <si>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</si>
  <si>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</si>
  <si>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</si>
  <si>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</si>
  <si>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</si>
  <si>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</si>
  <si>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</si>
  <si>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</si>
  <si>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</si>
  <si>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</si>
  <si>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</si>
  <si>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</si>
  <si>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</si>
  <si>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</si>
  <si>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</si>
  <si>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</si>
  <si>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</si>
  <si>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</si>
  <si>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</si>
  <si>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</si>
  <si>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</si>
  <si>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</si>
  <si>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</si>
  <si>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</si>
  <si>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</si>
  <si>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</si>
  <si>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</si>
  <si>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</si>
  <si>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</si>
  <si>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</si>
  <si>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</si>
  <si>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</si>
  <si>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</si>
  <si>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</si>
  <si>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</si>
  <si>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</si>
  <si>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</si>
  <si>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</si>
  <si>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</si>
  <si>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</si>
  <si>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</si>
  <si>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</si>
  <si>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</si>
  <si>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</si>
  <si>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</si>
  <si>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</si>
  <si>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</si>
  <si>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</si>
  <si>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</si>
  <si>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</si>
  <si>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</si>
  <si>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</si>
  <si>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</si>
  <si>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</si>
  <si>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</si>
  <si>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</si>
  <si>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</si>
  <si>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</si>
  <si>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</si>
  <si>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</si>
  <si>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</si>
  <si>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</si>
  <si>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</si>
  <si>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</si>
  <si>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</si>
  <si>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</si>
  <si>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</si>
  <si>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</si>
  <si>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</si>
  <si>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</si>
  <si>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</si>
  <si>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</si>
  <si>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</si>
  <si>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</si>
  <si>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</si>
  <si>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</si>
  <si>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</si>
  <si>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</si>
  <si>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</si>
  <si>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</si>
  <si>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</si>
  <si>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</si>
  <si>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</si>
  <si>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</si>
  <si>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</si>
  <si>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</si>
  <si>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</si>
  <si>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</si>
  <si>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</si>
  <si>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</si>
  <si>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</si>
  <si>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</si>
  <si>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</si>
  <si>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</si>
  <si>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</si>
  <si>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</si>
  <si>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</si>
  <si>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</si>
  <si>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</si>
  <si>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</si>
  <si>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</si>
  <si>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</si>
  <si>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</si>
  <si>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</si>
  <si>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</si>
  <si>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</si>
  <si>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</si>
  <si>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</si>
  <si>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</si>
  <si>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</si>
  <si>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</si>
  <si>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</si>
  <si>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</si>
  <si>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</si>
  <si>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</si>
  <si>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</si>
  <si>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</si>
  <si>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</si>
  <si>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</si>
  <si>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</si>
  <si>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</si>
  <si>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</si>
  <si>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</si>
  <si>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</si>
  <si>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</si>
  <si>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</si>
  <si>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</si>
  <si>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</si>
  <si>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</si>
  <si>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</si>
  <si>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</si>
  <si>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</si>
  <si>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</si>
  <si>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</si>
  <si>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</si>
  <si>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</si>
  <si>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</si>
  <si>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</si>
  <si>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</si>
  <si>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</si>
  <si>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</si>
  <si>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</si>
  <si>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</si>
  <si>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</si>
  <si>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</si>
  <si>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</si>
  <si>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</si>
  <si>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</si>
  <si>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</si>
  <si>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</si>
  <si>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</si>
  <si>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</si>
  <si>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</si>
  <si>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</si>
  <si>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</si>
  <si>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</si>
  <si>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</si>
  <si>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</si>
  <si>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</si>
  <si>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</si>
  <si>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</si>
  <si>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</si>
  <si>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</si>
  <si>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</si>
  <si>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</si>
  <si>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</si>
  <si>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</si>
  <si>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</si>
  <si>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</si>
  <si>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</si>
  <si>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</si>
  <si>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</si>
  <si>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</si>
  <si>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</si>
  <si>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</si>
  <si>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</si>
  <si>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</si>
  <si>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</si>
  <si>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</si>
  <si>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</si>
  <si>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</si>
  <si>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</si>
  <si>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</si>
  <si>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</si>
  <si>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</si>
  <si>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</si>
  <si>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</si>
  <si>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</si>
  <si>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</si>
  <si>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</si>
  <si>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</si>
  <si>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</si>
  <si>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</si>
  <si>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</si>
  <si>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</si>
  <si>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</si>
  <si>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</si>
  <si>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</si>
  <si>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</si>
  <si>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</si>
  <si>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</si>
  <si>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</si>
  <si>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</si>
  <si>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</si>
  <si>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</si>
  <si>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</si>
  <si>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</si>
  <si>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</si>
  <si>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</si>
  <si>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</si>
  <si>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</si>
  <si>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</si>
  <si>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</si>
  <si>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</si>
  <si>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</si>
  <si>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</si>
  <si>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</si>
  <si>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</si>
  <si>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</si>
  <si>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</si>
  <si>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</si>
  <si>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</si>
  <si>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</si>
  <si>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</si>
  <si>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</si>
  <si>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</si>
  <si>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</si>
  <si>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</si>
  <si>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</si>
  <si>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</si>
  <si>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</si>
  <si>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</si>
  <si>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</si>
  <si>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</si>
  <si>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</si>
  <si>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</si>
  <si>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</si>
  <si>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</si>
  <si>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</si>
  <si>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</si>
  <si>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</si>
  <si>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</si>
  <si>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</si>
  <si>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</si>
  <si>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</si>
  <si>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</si>
  <si>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</si>
  <si>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</si>
  <si>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</si>
  <si>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</si>
  <si>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</si>
  <si>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</si>
  <si>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</si>
  <si>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</si>
  <si>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</si>
  <si>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</si>
  <si>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</si>
  <si>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</si>
  <si>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</si>
  <si>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</si>
  <si>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</si>
  <si>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</si>
  <si>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</si>
  <si>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</si>
  <si>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</si>
  <si>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</si>
  <si>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</si>
  <si>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</si>
  <si>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</si>
  <si>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</si>
  <si>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</si>
  <si>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</si>
  <si>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</si>
  <si>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</si>
  <si>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</si>
  <si>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</si>
  <si>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</si>
  <si>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</si>
  <si>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</si>
  <si>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</si>
  <si>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</si>
  <si>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</si>
  <si>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</si>
  <si>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</si>
  <si>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</si>
  <si>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</si>
  <si>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</si>
  <si>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</si>
  <si>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</si>
  <si>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</si>
  <si>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</si>
  <si>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</si>
  <si>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</si>
  <si>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</si>
  <si>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</si>
  <si>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</si>
  <si>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</si>
  <si>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</si>
  <si>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</si>
  <si>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</si>
  <si>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</si>
  <si>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</si>
  <si>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</si>
  <si>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</si>
  <si>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</si>
  <si>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</si>
  <si>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</si>
  <si>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</si>
  <si>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</si>
  <si>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</si>
  <si>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</si>
  <si>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</si>
  <si>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</si>
  <si>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</si>
  <si>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</si>
  <si>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</si>
  <si>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</si>
  <si>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</si>
  <si>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</si>
  <si>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</si>
  <si>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</si>
  <si>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</si>
  <si>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</si>
  <si>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</si>
  <si>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</si>
  <si>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</si>
  <si>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</si>
  <si>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</si>
  <si>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</si>
  <si>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</si>
  <si>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</si>
  <si>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</si>
  <si>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</si>
  <si>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</si>
  <si>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</si>
  <si>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</si>
  <si>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</si>
  <si>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</si>
  <si>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</si>
  <si>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</si>
  <si>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</si>
  <si>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</si>
  <si>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</si>
  <si>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</si>
  <si>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</si>
  <si>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</si>
  <si>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</si>
  <si>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</si>
  <si>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</si>
  <si>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</si>
  <si>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</si>
  <si>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</si>
  <si>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</si>
  <si>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</si>
  <si>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</si>
  <si>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</si>
  <si>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</si>
  <si>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</si>
  <si>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</si>
  <si>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</si>
  <si>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</si>
  <si>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</si>
  <si>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</si>
  <si>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</si>
  <si>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</si>
  <si>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</si>
  <si>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</si>
  <si>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</si>
  <si>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</si>
  <si>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</si>
  <si>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</si>
  <si>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</si>
  <si>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</si>
  <si>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</si>
  <si>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</si>
  <si>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</si>
  <si>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</si>
  <si>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</si>
  <si>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</si>
  <si>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</si>
  <si>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</si>
  <si>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</si>
  <si>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</si>
  <si>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</si>
  <si>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</si>
  <si>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</si>
  <si>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</si>
  <si>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</si>
  <si>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</si>
  <si>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</si>
  <si>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</si>
  <si>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</si>
  <si>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</si>
  <si>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</si>
  <si>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</si>
  <si>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</si>
  <si>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</si>
  <si>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</si>
  <si>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</si>
  <si>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</si>
  <si>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</si>
  <si>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</si>
  <si>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</si>
  <si>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</si>
  <si>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</si>
  <si>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</si>
  <si>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</si>
  <si>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</si>
  <si>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</si>
  <si>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</si>
  <si>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</si>
  <si>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</si>
  <si>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</si>
  <si>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</si>
  <si>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</si>
  <si>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</si>
  <si>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</si>
  <si>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</si>
  <si>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</si>
  <si>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</si>
  <si>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</si>
  <si>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</si>
  <si>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</si>
  <si>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</si>
  <si>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</si>
  <si>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</si>
  <si>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</si>
  <si>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</si>
  <si>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</si>
  <si>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</si>
  <si>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</si>
  <si>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</si>
  <si>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</si>
  <si>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</si>
  <si>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</si>
  <si>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</si>
  <si>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</si>
  <si>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</si>
  <si>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</si>
  <si>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</si>
  <si>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</si>
  <si>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</si>
  <si>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</si>
  <si>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</si>
  <si>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</si>
  <si>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</si>
  <si>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</si>
  <si>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</si>
  <si>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</si>
  <si>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PCM-20251005-00002749</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</si>
  <si>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</si>
  <si>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</si>
  <si>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</si>
  <si>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PCM-20251005-00002922</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</si>
  <si>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</si>
  <si>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</si>
  <si>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</si>
  <si>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</si>
  <si>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</si>
  <si>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</si>
  <si>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</si>
  <si>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</si>
  <si>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</si>
  <si>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</si>
  <si>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</si>
  <si>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</si>
  <si>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</si>
  <si>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</si>
  <si>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</si>
  <si>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NO PCM</t>
  </si>
  <si>
    <t>ZTE2400 Obsolete Rectifier module got faulty and not available with team 
Module under arrangement ETA 130m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</si>
</sst>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theme="1"/>
      <name val="Poppin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7" totalsRowShown="0" headerRowDxfId="157" dataDxfId="156" headerRowBorderDxfId="154" tableBorderDxfId="155" totalsRowBorderDxfId="153">
  <autoFilter ref="A1:CJ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273.02468449073785</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45935.973110416664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45935.973110416664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45935.973110416664</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45935.973110416664</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45935.973110416664</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45935.973110416664</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45935.973110416664</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45935.973110416664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45935.973110416664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45935.973110416664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45935.973110416664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45935.973110416664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45935.973110416664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45935.973110416664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45935.973110416664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45935.973110416664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45935.973110416664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45935.973110416664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45935.973110416664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45935.973110416664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45935.973110416664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45935.973110416664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45935.973110416664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45935.973110416664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45935.973110416664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45935.973110416664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45935.973110416664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45935.973110416664</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244.32132800925319</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129.24602708333259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110.97327245370252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0.54099236110778293</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30328</v>
      </c>
      <c r="E7" s="131" t="s">
        <v>38964</v>
      </c>
      <c r="F7" s="132">
        <v>45935.864791666667</v>
      </c>
      <c r="G7" s="133">
        <f ca="1">IFERROR(NOW()-F7,"-")</f>
        <v>0.10831874999712454</v>
      </c>
      <c r="H7" s="132">
        <v>45935.568958333337</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0.15065671296179062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39058</v>
      </c>
      <c r="B9" s="18" t="str">
        <f>IFERROR(VLOOKUP(D9,DB!A:K,11,0),"")</f>
        <v>R2</v>
      </c>
      <c r="C9" s="18">
        <v>6</v>
      </c>
      <c r="D9" s="18" t="s">
        <v>26506</v>
      </c>
      <c r="E9" s="131" t="s">
        <v>39043</v>
      </c>
      <c r="F9" s="132">
        <v>45935.91988425926</v>
      </c>
      <c r="G9" s="133">
        <f ca="1">IFERROR(NOW()-F9,"-")</f>
        <v>5.3226157404424157E-2</v>
      </c>
      <c r="H9" s="132">
        <v>45935.953912037039</v>
      </c>
      <c r="I9" s="18" t="str">
        <f>IFERROR(VLOOKUP(D9,DB!A:F,6,0),"")</f>
        <v>Generator-SG</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45935.973110416664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45935.973110416664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45935.973110416664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45935.973110416664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45935.973110416664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45935.973110416664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45935.973110416664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45935.973110416664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45935.973110416664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45935.973110416664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45935.973110416664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45935.973110416664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45935.973110416664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45935.973110416664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45935.973110416664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45935.973110416664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45935.973110416664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45935.973110416664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45935.973110416664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45935.973110416664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45935.973110416664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45935.973110416664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45935.973110416664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45935.973110416664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45935.973110416664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45935.973110416664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45935.973110416664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45935.973110416664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45935.973110416664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45935.973110416664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45935.973110416664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45935.973110416664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45935.973110416664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45935.973110416664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45935.973110416664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45935.973110416664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45935.973110416664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45935.973110416664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45935.973110416664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45935.973110416664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45935.973110416664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45935.973110416664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45935.973110416664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45935.973110416664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45935.973110416664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45935.973110416664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45935.973110416664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45935.973110416664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45935.973110416664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45935.973110416664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45935.973110416664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45935.973110416664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45935.973110416664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45935.973110416664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45935.973110416664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45935.973110416664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45935.973110416664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45935.973110416664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45935.973110416664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45935.973110416664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45935.973110416664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45935.973110416664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45935.973110416664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45935.973110416664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45935.973110416664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45935.973110416664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45935.973110416664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45935.973110416664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45935.973110416664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45935.973110416664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45935.973110416664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45935.973110416664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45935.973110416664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45935.973110416664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45935.973110416664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45935.973110416664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45935.973110416664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45935.973110416664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45935.973110416664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45935.973110416664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45935.973110416664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45935.973110416664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45935.973110416664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45935.973110416664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45935.973110416664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45935.973110416664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45935.973110416664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45935.973110416664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45935.973110416664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45935.973110416664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45935.973110416664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45935.973110416664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45935.973110416664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45935.973110416664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45935.973110416664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45935.973110416664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45935.973110416664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45935.973110416664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45935.973110416664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45935.973110416664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45935.973110416664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45935.973110416664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45935.973110416664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45935.973110416664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45935.973110416664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45935.973110416664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45935.973110416664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45935.973110416664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45935.973110416664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45935.973110416664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45935.973110416664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45935.973110416664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45935.973110416664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45935.973110416664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45935.973110416664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45935.973110416664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45935.973110416664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45935.973110416664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45935.973110416664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45935.973110416664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45935.973110416664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45935.973110416664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45935.973110416664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45935.973110416664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45935.973110416664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45935.973110416664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45935.973110416664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45935.973110416664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45935.973110416664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45935.973110416664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45935.973110416664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45935.973110416664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45935.973110416664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45935.973110416664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45935.973110416664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45935.973110416664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45935.973110416664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45935.973110416664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45935.973110416664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45935.973110416664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45935.973110416664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45935.973110416664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45935.973110416664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45935.973110416664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45935.973110416664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45935.973110416664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45935.973110416664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45935.973110416664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45935.973110416664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45935.973110416664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45935.973110416664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45935.973110416664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45935.973110416664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45935.973110416664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45935.973110416664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45935.973110416664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45935.973110416664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45935.973110416664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45935.973110416664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45935.973110416664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45935.973110416664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45935.973110416664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45935.973110416664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45935.973110416664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45935.973110416664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45935.973110416664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45935.973110416664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45935.973110416664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45935.973110416664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45935.973110416664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45935.973110416664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45935.973110416664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45935.973110416664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45935.973110416664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45935.973110416664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45935.973110416664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45935.973110416664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45935.973110416664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45935.973110416664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45935.973110416664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45935.973110416664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45935.973110416664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45935.973110416664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45935.973110416664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45935.973110416664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45935.973110416664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45935.973110416664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45935.973110416664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45935.973110416664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45935.973110416664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45935.973110416664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45935.973110416664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45935.973110416664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45935.973110416664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45935.973110416664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45935.973110416664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45935.973110416664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45935.973110416664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45935.973110416664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45935.973110416664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45935.973110416664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45935.973110416664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45935.973110416664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45935.973110416664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45935.973110416664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45935.973110416664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45935.973110416664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45935.973110416664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45935.973110416664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45935.973110416664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45935.973110416664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45935.973110416664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45935.973110416664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45935.973110416664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45935.973110416664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45935.973110416664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45935.973110416664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45935.973110416664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45935.973110416664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45935.973110416664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45935.973110416664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45935.973110416664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45935.973110416664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45935.973110416664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45935.973110416664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45935.973110416664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45935.973110416664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45935.973110416664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45935.973110416664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45935.973110416664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45935.973110416664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45935.973110416664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45935.973110416664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45935.973110416664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45935.973110416664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45935.973110416664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45935.973110416664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45935.973110416664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45935.973110416664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45935.973110416664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45935.973110416664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45935.973110416664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45935.973110416664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45935.973110416664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45935.973110416664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45935.973110416664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45935.973110416664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45935.973110416664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45935.973110416664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45935.973110416664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45935.973110416664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45935.973110416664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45935.973110416664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45935.973110416664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45935.973110416664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45935.973110416664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45935.973110416664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45935.973110416664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45935.973110416664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45935.973110416664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45935.973110416664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45935.973110416664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45935.973110416664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45935.973110416664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45935.973110416664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45935.973110416664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45935.973110416664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45935.973110416664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45935.973110416664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45935.973110416664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45935.973110416664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45935.973110416664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45935.973110416664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45935.973110416664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45935.973110416664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45935.973110416664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45935.973110416664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45935.973110416664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sheetData>
  <dataValidations count="2">
    <dataValidation allowBlank="1" showInputMessage="1" showErrorMessage="1" sqref="E1" xr:uid="{4D935161-CDD3-4592-B877-3FB59C99E142}"/>
    <dataValidation type="list" allowBlank="1" showInputMessage="1" showErrorMessage="1" sqref="E3:E2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45935.973110416664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45935.973110416664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45935.973110416664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45935.973110416664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45935.973110416664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45935.973110416664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45935.973110416664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45935.973110416664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45935.973110416664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45935.973110416664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45935.973110416664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45935.973110416664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45935.973110416664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45935.973110416664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45935.973110416664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45935.973110416664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45935.973110416664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45935.973110416664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45935.973110416664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45935.973110416664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45935.973110416664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45935.973110416664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45935.973110416664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45935.973110416664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45935.973110416664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45935.973110416664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45935.973110416664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45935.973110416664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45935.973110416664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45935.973110416664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45935.973110416664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45935.973110416664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45935.973110416664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45935.973110416664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45935.973110416664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45935.973110416664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45935.973110416664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45935.973110416664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45935.973110416664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45935.973110416664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45935.973110416664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45935.973110416664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45935.973110416664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45935.973110416664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45935.973110416664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45935.973110416664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45935.973110416664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45935.973110416664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45935.973110416664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45935.973110416664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45935.973110416664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45935.973110416664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45935.973110416664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45935.973110416664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45935.973110416664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45935.973110416664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45935.973110416664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45935.973110416664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45935.973110416664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45935.973110416664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45935.973110416664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45935.973110416664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45935.973110416664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45935.973110416664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45935.973110416664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45935.973110416664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45935.973110416664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45935.973110416664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45935.973110416664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45935.973110416664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45935.973110416664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45935.973110416664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45935.973110416664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45935.973110416664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45935.973110416664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45935.973110416664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45935.973110416664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45935.973110416664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45935.973110416664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45935.973110416664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45935.973110416664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45935.973110416664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45935.973110416664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45935.973110416664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45935.973110416664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45935.973110416664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45935.973110416664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45935.973110416664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45935.973110416664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45935.973110416664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45935.973110416664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45935.973110416664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45935.973110416664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45935.973110416664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45935.973110416664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45935.973110416664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45935.973110416664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45935.973110416664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45935.973110416664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45935.973110416664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45935.973110416664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45935.973110416664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45935.973110416664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45935.973110416664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45935.973110416664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45935.973110416664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45935.973110416664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45935.973110416664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45935.973110416664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45935.973110416664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45935.973110416664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45935.973110416664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45935.973110416664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45935.973110416664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45935.973110416664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45935.973110416664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45935.973110416664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45935.973110416664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45935.973110416664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45935.973110416664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45935.973110416664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45935.973110416664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45935.973110416664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45935.973110416664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45935.973110416664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45935.973110416664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45935.973110416664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45935.973110416664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45935.973110416664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45935.973110416664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45935.973110416664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45935.973110416664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45935.973110416664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45935.973110416664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45935.973110416664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45935.973110416664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45935.973110416664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45935.973110416664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45935.973110416664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45935.973110416664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45935.973110416664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45935.973110416664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45935.973110416664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45935.973110416664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45935.973110416664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45935.973110416664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45935.973110416664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45935.973110416664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45935.973110416664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45935.973110416664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45935.973110416664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45935.973110416664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45935.973110416664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45935.973110416664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45935.973110416664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45935.973110416664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45935.973110416664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45935.973110416664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45935.973110416664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45935.973110416664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45935.973110416664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45935.973110416664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45935.973110416664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45935.973110416664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45935.973110416664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45935.973110416664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45935.973110416664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45935.973110416664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45935.973110416664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45935.973110416664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45935.973110416664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45935.973110416664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45935.973110416664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45935.973110416664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45935.973110416664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45935.973110416664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45935.973110416664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45935.973110416664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45935.973110416664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45935.973110416664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45935.973110416664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45935.973110416664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45935.973110416664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45935.973110416664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45935.973110416664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45935.973110416664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45935.973110416664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45935.973110416664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45935.973110416664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45935.973110416664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45935.973110416664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45935.973110416664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45935.973110416664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45935.973110416664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45935.973110416664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45935.973110416664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45935.973110416664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45935.973110416664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45935.973110416664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45935.973110416664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45935.973110416664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45935.973110416664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45935.973110416664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45935.973110416664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45935.973110416664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45935.973110416664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45935.973110416664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45935.973110416664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45935.973110416664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45935.973110416664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45935.973110416664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45935.973110416664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45935.973110416664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45935.973110416664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45935.973110416664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45935.973110416664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45935.973110416664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45935.973110416664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45935.973110416664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45935.973110416664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45935.973110416664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45935.973110416664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45935.973110416664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45935.973110416664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45935.973110416664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45935.973110416664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45935.973110416664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45935.973110416664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45935.973110416664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45935.973110416664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45935.973110416664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45935.973110416664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45935.973110416664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45935.973110416664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45935.973110416664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45935.973110416664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45935.973110416664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45935.973110416664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45935.973110416664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45935.973110416664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45935.973110416664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45935.973110416664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45935.973110416664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45935.973110416664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45935.973110416664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45935.973110416664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45935.973110416664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45935.973110416664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45935.973110416664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45935.973110416664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45935.973110416664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45935.973110416664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45935.973110416664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45935.973110416664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45935.973110416664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45935.973110416664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45935.973110416664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45935.973110416664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45935.973110416664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45935.973110416664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45935.973110416664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45935.973110416664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45935.973110416664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45935.973110416664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45935.973110416664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45935.973110416664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45935.973110416664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45935.973110416664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45935.973110416664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45935.973110416664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45935.973110416664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45935.973110416664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45935.973110416664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45935.973110416664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45935.973110416664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45935.973110416664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45935.973110416664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45935.973110416664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45935.973110416664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45935.973110416664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45935.973110416664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45935.973110416664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45935.973110416664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45935.973110416664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45935.973110416664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45935.973110416664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45935.973110416664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45935.973110416664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45935.973110416664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45935.973110416664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45935.973110416664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45935.973110416664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45935.973110416664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45935.973110416664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45935.973110416664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45935.973110416664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45935.973110416664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45935.973110416664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45935.973110416664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45935.973110416664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45935.973110416664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45935.973110416664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45935.973110416664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45935.973110416664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45935.973110416664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45935.973110416664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45935.973110416664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45935.973110416664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45935.973110416664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45935.973110416664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45935.973110416664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45935.973110416664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45935.973110416664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45935.973110416664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45935.973110416664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45935.973110416664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45935.973110416664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45935.973110416664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45935.973110416664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45935.973110416664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45935.973110416664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45935.973110416664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45935.973110416664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45935.973110416664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45935.973110416664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45935.973110416664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45935.973110416664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45935.973110416664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45935.973110416664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45935.973110416664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45935.973110416664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45935.973110416664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45935.973110416664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45935.973110416664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45935.973110416664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45935.973110416664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45935.973110416664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45935.973110416664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45935.973110416664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45935.973110416664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45935.973110416664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45935.973110416664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45935.973110416664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45935.973110416664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45935.973110416664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45935.973110416664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45935.973110416664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45935.973110416664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45935.973110416664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45935.973110416664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45935.973110416664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45935.973110416664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45935.973110416664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45935.973110416664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45935.973110416664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45935.973110416664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45935.973110416664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45935.973110416664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45935.973110416664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45935.973110416664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45935.973110416664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45935.973110416664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45935.973110416664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45935.973110416664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45935.973110416664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45935.973110416664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45935.973110416664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45935.973110416664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45935.973110416664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45935.973110416664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45935.973110416664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45935.973110416664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45935.973110416664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45935.973110416664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45935.973110416664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45935.973110416664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45935.973110416664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45935.973110416664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45935.973110416664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45935.973110416664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45935.973110416664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45935.973110416664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45935.973110416664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45935.973110416664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45935.973110416664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45935.973110416664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45935.973110416664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45935.973110416664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45935.973110416664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45935.973110416664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45935.973110416664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45935.973110416664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45935.973110416664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45935.973110416664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45935.973110416664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45935.973110416664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45935.973110416664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45935.973110416664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45935.973110416664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45935.973110416664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45935.973110416664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45935.973110416664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45935.973110416664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45935.973110416664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45935.973110416664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45935.973110416664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45935.973110416664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45935.973110416664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45935.973110416664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45935.973110416664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45935.973110416664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45935.973110416664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45935.973110416664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45935.973110416664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45935.973110416664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45935.973110416664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45935.973110416664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45935.973110416664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45935.973110416664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45935.973110416664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45935.973110416664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45935.973110416664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45935.973110416664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45935.973110416664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45935.973110416664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45935.973110416664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45935.973110416664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45935.973110416664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45935.973110416664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45935.973110416664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45935.973110416664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45935.973110416664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45935.973110416664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45935.973110416664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45935.973110416664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45935.973110416664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45935.973110416664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45935.973110416664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45935.973110416664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45935.973110416664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45935.973110416664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45935.973110416664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45935.973110416664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45935.973110416664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45935.973110416664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45935.973110416664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45935.973110416664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45935.973110416664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45935.973110416664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45935.973110416664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45935.973110416664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45935.973110416664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45935.973110416664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45935.973110416664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45935.973110416664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45935.973110416664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45935.973110416664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45935.973110416664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45935.973110416664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45935.973110416664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45935.973110416664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45935.973110416664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45935.973110416664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45935.973110416664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45935.973110416664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45935.973110416664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45935.973110416664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45935.973110416664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45935.973110416664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45935.973110416664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45935.973110416664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45935.973110416664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45935.973110416664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45935.973110416664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45935.973110416664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45935.973110416664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45935.973110416664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45935.973110416664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45935.973110416664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45935.973110416664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45935.973110416664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45935.973110416664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45935.973110416664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45935.973110416664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45935.973110416664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45935.973110416664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45935.973110416664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45935.973110416664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45935.973110416664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45935.973110416664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45935.973110416664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45935.973110416664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45935.973110416664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45935.973110416664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45935.973110416664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45935.973110416664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45935.973110416664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45935.973110416664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45935.973110416664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45935.973110416664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45935.973110416664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45935.973110416664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45935.973110416664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45935.973110416664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45935.973110416664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45935.973110416664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45935.973110416664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45935.973110416664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45935.973110416664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45935.973110416664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45935.973110416664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45935.973110416664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45935.973110416664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45935.973110416664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45935.973110416664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45935.973110416664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45935.973110416664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45935.973110416664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45935.973110416664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45935.973110416664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45935.973110416664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45935.973110416664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45935.973110416664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45935.973110416664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45935.973110416664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45935.973110416664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45935.973110416664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45935.973110416664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45935.973110416664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45935.973110416664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45935.973110416664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45935.973110416664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45935.973110416664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45935.973110416664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45935.973110416664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45935.973110416664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45935.973110416664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45935.973110416664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45935.973110416664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45935.973110416664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45935.973110416664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45935.973110416664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45935.973110416664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45935.973110416664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45935.973110416664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45935.973110416664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45935.973110416664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45935.973110416664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45935.973110416664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45935.973110416664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45935.973110416664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45935.973110416664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45935.973110416664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45935.973110416664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45935.973110416664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45935.973110416664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45935.973110416664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45935.973110416664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45935.973110416664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45935.973110416664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45935.973110416664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45935.973110416664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45935.973110416664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45935.973110416664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45935.973110416664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45935.973110416664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45935.973110416664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45935.973110416664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45935.973110416664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45935.973110416664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45935.973110416664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45935.973110416664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45935.973110416664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45935.973110416664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45935.973110416664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45935.973110416664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45935.973110416664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45935.973110416664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45935.973110416664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45935.973110416664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45935.973110416664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45935.973110416664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45935.973110416664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45935.973110416664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45935.973110416664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45935.973110416664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45935.973110416664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45935.973110416664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45935.973110416664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45935.973110416664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45935.973110416664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45935.973110416664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45935.973110416664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45935.973110416664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45935.973110416664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45935.973110416664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45935.973110416664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45935.973110416664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45935.973110416664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45935.973110416664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45935.973110416664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45935.973110416664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45935.973110416664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45935.973110416664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45935.973110416664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45935.973110416664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45935.973110416664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45935.973110416664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45935.973110416664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45935.973110416664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45935.973110416664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45935.973110416664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45935.973110416664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45935.973110416664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45935.973110416664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45935.973110416664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45935.973110416664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45935.973110416664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45935.973110416664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45935.973110416664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45935.973110416664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45935.973110416664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45935.973110416664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45935.973110416664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45935.973110416664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45935.973110416664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45935.973110416664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45935.973110416664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45935.973110416664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45935.973110416664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45935.973110416664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45935.973110416664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45935.973110416664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45935.973110416664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45935.973110416664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45935.973110416664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45935.973110416664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45935.973110416664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45935.973110416664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45935.973110416664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45935.973110416664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45935.973110416664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45935.973110416664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45935.973110416664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45935.973110416664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45935.973110416664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45935.973110416664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45935.973110416664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45935.973110416664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45935.973110416664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45935.973110416664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45935.973110416664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45935.973110416664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45935.973110416664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45935.973110416664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45935.973110416664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45935.973110416664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45935.973110416664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45935.973110416664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45935.973110416664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45935.973110416664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45935.973110416664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45935.973110416664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45935.973110416664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45935.973110416664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45935.973110416664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45935.973110416664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45935.973110416664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45935.973110416664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45935.973110416664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45935.973110416664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45935.973110416664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45935.973110416664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45935.973110416664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45935.973110416664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45935.973110416664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45935.973110416664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45935.973110416664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45935.973110416664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45935.973110416664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45935.973110416664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45935.973110416664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45935.973110416664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45935.973110416664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45935.973110416664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45935.973110416664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45935.973110416664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45935.973110416664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45935.973110416664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45935.973110416664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45935.973110416664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45935.973110416664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45935.973110416664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45935.973110416664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45935.973110416664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45935.973110416664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45935.973110416664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45935.973110416664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45935.973110416664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45935.973110416664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45935.973110416664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45935.973110416664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45935.973110416664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45935.973110416664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45935.973110416664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45935.973110416664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45935.973110416664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45935.973110416664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45935.973110416664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45935.973110416664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45935.973110416664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45935.973110416664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45935.973110416664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45935.973110416664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45935.973110416664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45935.973110416664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45935.973110416664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45935.973110416664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45935.973110416664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45935.973110416664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45935.973110416664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45935.973110416664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45935.973110416664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45935.973110416664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45935.973110416664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45935.973110416664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45935.973110416664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45935.973110416664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45935.973110416664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45935.973110416664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45935.973110416664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45935.973110416664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45935.973110416664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45935.973110416664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45935.973110416664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45935.973110416664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45935.973110416664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45935.973110416664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45935.973110416664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45935.973110416664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45935.973110416664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45935.973110416664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45935.973110416664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45935.973110416664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45935.973110416664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45935.973110416664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45935.973110416664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45935.973110416664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45935.973110416664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45935.973110416664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45935.973110416664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45935.973110416664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45935.973110416664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45935.973110416664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45935.973110416664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45935.973110416664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45935.973110416664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45935.973110416664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45935.973110416664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45935.973110416664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45935.973110416664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45935.973110416664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45935.973110416664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45935.973110416664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45935.973110416664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45935.973110416664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45935.973110416664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45935.973110416664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45935.973110416664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45935.973110416664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45935.973110416664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45935.973110416664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45935.973110416664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45935.973110416664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45935.973110416664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45935.973110416664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45935.973110416664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45935.973110416664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45935.973110416664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45935.973110416664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45935.973110416664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45935.973110416664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45935.973110416664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45935.973110416664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45935.973110416664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45935.973110416664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45935.973110416664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45935.973110416664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45935.973110416664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45935.973110416664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45935.973110416664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45935.973110416664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45935.973110416664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45935.973110416664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45935.973110416664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45935.973110416664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45935.973110416664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45935.973110416664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45935.973110416664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45935.973110416664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45935.973110416664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45935.973110416664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45935.973110416664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45935.973110416664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45935.973110416664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45935.973110416664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45935.973110416664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45935.973110416664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45935.973110416664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45935.973110416664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45935.973110416664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45935.973110416664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45935.973110416664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45935.973110416664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45935.973110416664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45935.973110416664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45935.973110416664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45935.973110416664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45935.973110416664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45935.973110416664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45935.973110416664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45935.973110416664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45935.973110416664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45935.973110416664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45935.973110416664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45935.973110416664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45935.973110416664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45935.973110416664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45935.973110416664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45935.973110416664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45935.973110416664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45935.973110416664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45935.973110416664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45935.973110416664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45935.973110416664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45935.973110416664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45935.973110416664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45935.973110416664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45935.973110416664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45935.973110416664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45935.973110416664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45935.973110416664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45935.973110416664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45935.973110416664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45935.973110416664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45935.973110416664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45935.973110416664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45935.973110416664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45935.973110416664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45935.973110416664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45935.973110416664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45935.973110416664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45935.973110416664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45935.973110416664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45935.973110416664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45935.973110416664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45935.973110416664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45935.973110416664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45935.973110416664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45935.973110416664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45935.973110416664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45935.973110416664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45935.973110416664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45935.973110416664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45935.973110416664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45935.973110416664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45935.973110416664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45935.973110416664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45935.973110416664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45935.973110416664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45935.973110416664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45935.973110416664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45935.973110416664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45935.973110416664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45935.973110416664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45935.973110416664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45935.973110416664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45935.973110416664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45935.973110416664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45935.973110416664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45935.973110416664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45935.973110416664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45935.973110416664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45935.973110416664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45935.973110416664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45935.973110416664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45935.973110416664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45935.973110416664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45935.973110416664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45935.973110416664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45935.973110416664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45935.973110416664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45935.973110416664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45935.973110416664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45935.973110416664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45935.973110416664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45935.973110416664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45935.973110416664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45935.973110416664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45935.973110416664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45935.973110416664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45935.973110416664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45935.973110416664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45935.973110416664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45935.973110416664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45935.973110416664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45935.973110416664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45935.973110416664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45935.973110416664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45935.973110416664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45935.973110416664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45935.973110416664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45935.973110416664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45935.973110416664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45935.973110416664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45935.973110416664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45935.973110416664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45935.973110416664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45935.973110416664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45935.973110416664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45935.973110416664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45935.973110416664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45935.973110416664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45935.973110416664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45935.973110416664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45935.973110416664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45935.973110416664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45935.973110416664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45935.973110416664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45935.973110416664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45935.973110416664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45935.973110416664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45935.973110416664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45935.973110416664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45935.973110416664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45935.973110416664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45935.973110416664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45935.973110416664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45935.973110416664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45935.973110416664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45935.973110416664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45935.973110416664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45935.973110416664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45935.973110416664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45935.973110416664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45935.973110416664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45935.973110416664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45935.973110416664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45935.973110416664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45935.973110416664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45935.973110416664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45935.973110416664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45935.973110416664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45935.973110416664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45935.973110416664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45935.973110416664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45935.973110416664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45935.973110416664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45935.973110416664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45935.973110416664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45935.973110416664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45935.973110416664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45935.973110416664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45935.973110416664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45935.973110416664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45935.973110416664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45935.973110416664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45935.973110416664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45935.973110416664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45935.973110416664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45935.973110416664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45935.973110416664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45935.973110416664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45935.973110416664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45935.973110416664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45935.973110416664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45935.973110416664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45935.973110416664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45935.973110416664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45935.973110416664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45935.973110416664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45935.973110416664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45935.973110416664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45935.973110416664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45935.973110416664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45935.973110416664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45935.973110416664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45935.973110416664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45935.973110416664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45935.973110416664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45935.973110416664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45935.973110416664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45935.973110416664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45935.973110416664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45935.973110416664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45935.973110416664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45935.973110416664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45935.973110416664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45935.973110416664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45935.973110416664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45935.973110416664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45935.973110416664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45935.973110416664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45935.973110416664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45935.973110416664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45935.973110416664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45935.973110416664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45935.973110416664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45935.973110416664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45935.973110416664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45935.973110416664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45935.973110416664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45935.973110416664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45935.973110416664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45935.973110416664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45935.973110416664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45935.973110416664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45935.973110416664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45935.973110416664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45935.973110416664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45935.973110416664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45935.973110416664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45935.973110416664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45935.973110416664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45935.973110416664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45935.973110416664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45935.973110416664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45935.973110416664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45935.973110416664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45935.973110416664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45935.973110416664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45935.973110416664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45935.973110416664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45935.973110416664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45935.973110416664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45935.973110416664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45935.973110416664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45935.973110416664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45935.973110416664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45935.973110416664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45935.973110416664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45935.973110416664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45935.973110416664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45935.973110416664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45935.973110416664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45935.973110416664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45935.973110416664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45935.973110416664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45935.973110416664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45935.973110416664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45935.973110416664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45935.973110416664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45935.973110416664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45935.973110416664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45935.973110416664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45935.973110416664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45935.973110416664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45935.973110416664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45935.973110416664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45935.973110416664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45935.973110416664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45935.973110416664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45935.973110416664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45935.973110416664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45935.973110416664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45935.973110416664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45935.973110416664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45935.973110416664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45935.973110416664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45935.973110416664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45935.973110416664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45935.973110416664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45935.973110416664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45935.973110416664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45935.973110416664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45935.973110416664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45935.973110416664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45935.973110416664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45935.973110416664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45935.973110416664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45935.973110416664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45935.973110416664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45935.973110416664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45935.973110416664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45935.973110416664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45935.973110416664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45935.973110416664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45935.973110416664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45935.973110416664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45935.973110416664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45935.973110416664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45935.973110416664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45935.973110416664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45935.973110416664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45935.973110416664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45935.973110416664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45935.973110416664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45935.973110416664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45935.973110416664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45935.973110416664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45935.973110416664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45935.973110416664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45935.973110416664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45935.973110416664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45935.973110416664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45935.973110416664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45935.973110416664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45935.973110416664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45935.973110416664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45935.973110416664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45935.973110416664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45935.973110416664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45935.973110416664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45935.973110416664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45935.973110416664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45935.973110416664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45935.973110416664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45935.973110416664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45935.973110416664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45935.973110416664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45935.973110416664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45935.973110416664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45935.973110416664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45935.973110416664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45935.973110416664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45935.973110416664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45935.973110416664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45935.973110416664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45935.973110416664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45935.973110416664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45935.973110416664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45935.973110416664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45935.973110416664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45935.973110416664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45935.973110416664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45935.973110416664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45935.973110416664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45935.973110416664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45935.973110416664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45935.973110416664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45935.973110416664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45935.973110416664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45935.973110416664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45935.973110416664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45935.973110416664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45935.973110416664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45935.973110416664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45935.973110416664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45935.973110416664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45935.973110416664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45935.973110416664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45935.973110416664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45935.973110416664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45935.973110416664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45935.973110416664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45935.973110416664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45935.973110416664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45935.973110416664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45935.973110416664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45935.973110416664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45935.973110416664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45935.973110416664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45935.973110416664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45935.973110416664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45935.973110416664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45935.973110416664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45935.973110416664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45935.973110416664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45935.973110416664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45935.973110416664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45935.973110416664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45935.973110416664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45935.973110416664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45935.973110416664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45935.973110416664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45935.973110416664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45935.973110416664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45935.973110416664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45935.973110416664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45935.973110416664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45935.973110416664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45935.973110416664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45935.973110416664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45935.973110416664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45935.973110416664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45935.973110416664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45935.973110416664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45935.973110416664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45935.973110416664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45935.973110416664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45935.973110416664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45935.973110416664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45935.973110416664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45935.973110416664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45935.973110416664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45935.973110416664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45935.973110416664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45935.973110416664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45935.973110416664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45935.973110416664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45935.973110416664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45935.973110416664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45935.973110416664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45935.973110416664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45935.973110416664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45935.973110416664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45935.973110416664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45935.973110416664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45935.973110416664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45935.973110416664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45935.973110416664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45935.973110416664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45935.973110416664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45935.973110416664</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39059</v>
      </c>
      <c r="B2" s="110" t="str">
        <f>IFERROR(VLOOKUP(D2,DB!A:K,11,0),"")</f>
        <v>R4</v>
      </c>
      <c r="C2" s="111">
        <v>1</v>
      </c>
      <c r="D2" s="107" t="s">
        <v>35082</v>
      </c>
      <c r="E2" s="112" t="s">
        <v>38964</v>
      </c>
      <c r="F2" s="113">
        <v>45703.480717592596</v>
      </c>
      <c r="G2" s="114">
        <f ca="1">IFERROR(NOW()-F2,"")</f>
        <v>232.49239282406779</v>
      </c>
      <c r="H2" s="113">
        <v>45703.474768518521</v>
      </c>
      <c r="I2" s="110" t="str">
        <f>IFERROR(VLOOKUP(D2,DB!A:F,6,0),"")</f>
        <v>SCECO</v>
      </c>
      <c r="J2" s="110" t="str">
        <f>IFERROR(VLOOKUP(D2,DB!A:G,7,0),"")</f>
        <v>Dead</v>
      </c>
      <c r="K2" s="115" t="s">
        <v>39060</v>
      </c>
      <c r="L2" s="107" t="str">
        <f>IFERROR(VLOOKUP(D2,DB!A:I,9,0),"")</f>
        <v>Latis</v>
      </c>
    </row>
    <row r="3" spans="1:16" ht="23.25" customHeight="1">
      <c r="A3" s="110" t="s">
        <v>39061</v>
      </c>
      <c r="B3" s="110" t="str">
        <f>IFERROR(VLOOKUP(D3,DB!A:K,11,0),"")</f>
        <v>R4</v>
      </c>
      <c r="C3" s="111">
        <v>2</v>
      </c>
      <c r="D3" s="107" t="s">
        <v>25891</v>
      </c>
      <c r="E3" s="112" t="s">
        <v>38964</v>
      </c>
      <c r="F3" s="113">
        <v>45935.156944444447</v>
      </c>
      <c r="G3" s="114">
        <f ca="1">IFERROR(NOW()-F3,"")</f>
        <v>0.81616597221727716</v>
      </c>
      <c r="H3" s="113">
        <v>45935.07104166667</v>
      </c>
      <c r="I3" s="110" t="str">
        <f>IFERROR(VLOOKUP(D3,DB!A:F,6,0),"")</f>
        <v>Generator-SG</v>
      </c>
      <c r="J3" s="110" t="str">
        <f>IFERROR(VLOOKUP(D3,DB!A:G,7,0),"")</f>
        <v>Good</v>
      </c>
      <c r="K3" s="115" t="s">
        <v>39062</v>
      </c>
      <c r="L3" s="107" t="str">
        <f>IFERROR(VLOOKUP(D3,DB!A:I,9,0),"")</f>
        <v>Latis</v>
      </c>
    </row>
    <row r="4" spans="1:16" ht="15" customHeight="1">
      <c r="A4" s="110"/>
      <c r="B4" s="110" t="str">
        <f>IFERROR(VLOOKUP(D4,DB!A:K,11,0),"")</f>
        <v/>
      </c>
      <c r="C4" s="111"/>
      <c r="D4" s="107"/>
      <c r="E4" s="112"/>
      <c r="F4" s="113"/>
      <c r="G4" s="114">
        <f ca="1">IFERROR(NOW()-F4,"")</f>
        <v>45935.973110416664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45935.973110416664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45935.973110416664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45935.973110416664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45935.973110416664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45935.973110416664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45935.973110416664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45935.973110416664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45935.973110416664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45935.973110416664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45935.973110416664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45935.973110416664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45935.973110416664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45935.973110416664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45935.973110416664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45935.973110416664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45935.973110416664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45935.973110416664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45935.973110416664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45935.973110416664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45935.973110416664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45935.973110416664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45935.973110416664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45935.973110416664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45935.973110416664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45935.973110416664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45935.973110416664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45935.973110416664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45935.973110416664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45935.973110416664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45935.973110416664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45935.973110416664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45935.973110416664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45935.973110416664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45935.973110416664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45935.973110416664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45935.973110416664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45935.973110416664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45935.973110416664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45935.973110416664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45935.973110416664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45935.973110416664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45935.973110416664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45935.973110416664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45935.973110416664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45935.973110416664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45935.973110416664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45935.973110416664</v>
      </c>
      <c r="H51" s="113"/>
      <c r="I51" s="110" t="str">
        <f>IFERROR(VLOOKUP(D51,DB!A:F,6,0),"")</f>
        <v/>
      </c>
      <c r="J51" s="110" t="str">
        <f>IFERROR(VLOOKUP(D51,DB!A:G,7,0),"")</f>
        <v/>
      </c>
      <c r="K51" s="115"/>
      <c r="L51" s="10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E4" sqref="E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44.141050231475674</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39043</v>
      </c>
      <c r="F3" s="38">
        <v>45926.188877314817</v>
      </c>
      <c r="G3" s="39">
        <f ca="1">IFERROR(NOW()-F3,"-")</f>
        <v>9.7842331018473487</v>
      </c>
      <c r="H3" s="38">
        <v>45926.158159722225</v>
      </c>
      <c r="I3" s="37" t="str">
        <f>IFERROR(VLOOKUP(D3,DB!A:F,6,0),"")</f>
        <v>SCECO</v>
      </c>
      <c r="J3" s="37" t="str">
        <f>IFERROR(VLOOKUP(D3,DB!A:G,7,0),"")</f>
        <v>Good</v>
      </c>
      <c r="K3" s="37" t="s">
        <v>39066</v>
      </c>
      <c r="L3" s="37" t="str">
        <f>IFERROR(VLOOKUP(D3,DB!A:I,9,0),"")</f>
        <v>Latis</v>
      </c>
      <c r="M3" s="136"/>
    </row>
    <row r="4" spans="1:13" ht="15">
      <c r="A4" s="37"/>
      <c r="B4" s="37" t="str">
        <f>IFERROR(VLOOKUP(D4,DB!A:K,11,0),"")</f>
        <v>R5</v>
      </c>
      <c r="C4" s="37">
        <v>1</v>
      </c>
      <c r="D4" s="37" t="s">
        <v>36036</v>
      </c>
      <c r="E4" s="37" t="s">
        <v>38964</v>
      </c>
      <c r="F4" s="38"/>
      <c r="G4" s="39">
        <f ca="1">IFERROR(NOW()-F4,"-")</f>
        <v>45935.973110416664</v>
      </c>
      <c r="H4" s="38">
        <v>45935.964918981481</v>
      </c>
      <c r="I4" s="37" t="str">
        <f>IFERROR(VLOOKUP(D4,DB!A:F,6,0),"")</f>
        <v>Generator-SG</v>
      </c>
      <c r="J4" s="37" t="str">
        <f>IFERROR(VLOOKUP(D4,DB!A:G,7,0),"")</f>
        <v>Dead</v>
      </c>
      <c r="K4" s="37" t="s">
        <v>39067</v>
      </c>
      <c r="L4" s="37" t="str">
        <f>IFERROR(VLOOKUP(D4,DB!A:I,9,0),"")</f>
        <v>Latis</v>
      </c>
      <c r="M4" s="136"/>
    </row>
    <row r="5" spans="1:13" ht="15">
      <c r="A5" s="37"/>
      <c r="B5" s="37" t="str">
        <f>IFERROR(VLOOKUP(D5,DB!A:K,11,0),"")</f>
        <v/>
      </c>
      <c r="C5" s="37"/>
      <c r="D5" s="37"/>
      <c r="E5" s="37"/>
      <c r="F5" s="38"/>
      <c r="G5" s="39">
        <f ca="1">IFERROR(NOW()-F5,"-")</f>
        <v>45935.973110416664</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45935.973110416664</v>
      </c>
      <c r="H6" s="134"/>
      <c r="I6" s="92" t="str">
        <f>IFERROR(VLOOKUP(D6,DB!A:F,6,0),"")</f>
        <v/>
      </c>
      <c r="J6" s="92" t="str">
        <f>IFERROR(VLOOKUP(D6,DB!A:G,7,0),"")</f>
        <v/>
      </c>
      <c r="K6" s="92"/>
      <c r="L6" s="92" t="str">
        <f>IFERROR(VLOOKUP(D6,DB!A:I,9,0),"")</f>
        <v/>
      </c>
      <c r="M6" s="136"/>
    </row>
    <row r="7" spans="1:13" ht="15">
      <c r="A7" s="37"/>
      <c r="B7" s="37" t="str">
        <f>IFERROR(VLOOKUP(D7,DB!A:K,11,0),"")</f>
        <v/>
      </c>
      <c r="C7" s="37"/>
      <c r="D7" s="37"/>
      <c r="E7" s="37"/>
      <c r="F7" s="38"/>
      <c r="G7" s="39">
        <f ca="1">IFERROR(NOW()-F7,"-")</f>
        <v>45935.973110416664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45935.973110416664</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45935.973110416664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45935.973110416664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45935.973110416664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45935.973110416664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45935.973110416664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45935.973110416664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45935.973110416664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45935.973110416664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45935.973110416664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45935.973110416664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45935.973110416664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45935.973110416664</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45935.973110416664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45935.973110416664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45935.973110416664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45935.973110416664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45935.973110416664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45935.973110416664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45935.973110416664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45935.973110416664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45935.973110416664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45935.973110416664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45935.973110416664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45935.973110416664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45935.973110416664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45935.973110416664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45935.973110416664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45935.973110416664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45935.973110416664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45935.973110416664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45935.973110416664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45935.973110416664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45935.973110416664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45935.973110416664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45935.973110416664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45935.973110416664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45935.973110416664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45935.973110416664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45935.973110416664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45935.973110416664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45935.973110416664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45935.973110416664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45935.973110416664</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45935.973110416664</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45935.973110416664</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45935.973110416664</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45935.973110416664</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45935.973110416664</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45935.973110416664</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45935.973110416664</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45935.973110416664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45935.973110416664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45935.973110416664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45935.973110416664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45935.973110416664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45935.973110416664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45935.973110416664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45935.973110416664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45935.973110416664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45935.973110416664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45935.973110416664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45935.973110416664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45935.973110416664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45935.973110416664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45935.973110416664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45935.973110416664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45935.973110416664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45935.973110416664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45935.973110416664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45935.973110416664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45935.973110416664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45935.973110416664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45935.973110416664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45935.973110416664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45935.973110416664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45935.973110416664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45935.973110416664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45935.973110416664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45935.973110416664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45935.973110416664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45935.973110416664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45935.973110416664</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45935.973110416664</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45935.973110416664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45935.973110416664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45935.973110416664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45935.973110416664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45935.973110416664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45935.973110416664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45935.973110416664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45935.973110416664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45935.973110416664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45935.973110416664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45935.973110416664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45935.973110416664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45935.973110416664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45935.973110416664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45935.973110416664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45935.973110416664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45935.973110416664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45935.973110416664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45935.973110416664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45935.973110416664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45935.973110416664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45935.973110416664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45935.973110416664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45935.973110416664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45935.973110416664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45935.973110416664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45935.973110416664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45935.973110416664</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45935.973110416664</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45935.973110416664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45935.973110416664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45935.973110416664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45935.973110416664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45935.973110416664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45935.973110416664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45935.973110416664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45935.973110416664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45935.973110416664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45935.973110416664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45935.973110416664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45935.973110416664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45935.973110416664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45935.973110416664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45935.973110416664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45935.973110416664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45935.973110416664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45935.973110416664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45935.973110416664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45935.973110416664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45935.973110416664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45935.973110416664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45935.973110416664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45935.973110416664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45935.973110416664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45935.973110416664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45935.973110416664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45935.973110416664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45935.973110416664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45935.973110416664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45935.973110416664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45935.973110416664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45935.973110416664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45935.973110416664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45935.973110416664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45935.973110416664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45935.973110416664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45935.973110416664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45935.973110416664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45935.973110416664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45935.973110416664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45935.973110416664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45935.973110416664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45935.973110416664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45935.973110416664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45935.973110416664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45935.973110416664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45935.973110416664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45935.973110416664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45935.973110416664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45935.973110416664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45935.973110416664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45935.973110416664</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45935.973110416664</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9.2002631944415043</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45935.973110416664</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2.0921381944426685</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1.0308650462902733</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22">
        <v>2</v>
      </c>
      <c r="D6" s="120" t="s">
        <v>34630</v>
      </c>
      <c r="E6" s="123"/>
      <c r="F6" s="124"/>
      <c r="G6" s="89">
        <f ca="1">IFERROR(NOW()-F6,"-")</f>
        <v>45935.973110416664</v>
      </c>
      <c r="H6" s="124">
        <v>45935.880150462966</v>
      </c>
      <c r="I6" s="120" t="str">
        <f>IFERROR(VLOOKUP(D6,DB!A:F,6,0),"")</f>
        <v>SCECO</v>
      </c>
      <c r="J6" s="120" t="str">
        <f>IFERROR(VLOOKUP(D6,DB!A:G,7,0),"")</f>
        <v>Dead</v>
      </c>
      <c r="K6" s="125" t="s">
        <v>39075</v>
      </c>
      <c r="L6" s="126" t="str">
        <f>IFERROR(VLOOKUP(D6,DB!A:I,9,0),"")</f>
        <v>Latis</v>
      </c>
    </row>
    <row r="7" spans="1:16383" ht="31.5" customHeight="1">
      <c r="A7" s="121"/>
      <c r="B7" s="120" t="str">
        <f>IFERROR(VLOOKUP(D7,DB!A:K,11,0),"")</f>
        <v/>
      </c>
      <c r="C7" s="122"/>
      <c r="D7" s="148"/>
      <c r="E7" s="123"/>
      <c r="F7" s="124"/>
      <c r="G7" s="89">
        <f ca="1">IFERROR(NOW()-F7,"-")</f>
        <v>45935.973110416664</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45935.973110416664</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45935.973110416664</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45935.973110416664</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45935.973110416664</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9"/>
      <c r="E12" s="123"/>
      <c r="F12" s="124"/>
      <c r="G12" s="89">
        <f ca="1">IFERROR(NOW()-F12,"-")</f>
        <v>45935.973110416664</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45935.973110416664</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45935.973110416664</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45935.973110416664</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45935.973110416664</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45935.973110416664</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45935.973110416664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45935.973110416664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45935.973110416664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45935.973110416664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45935.973110416664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45935.973110416664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45935.973110416664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45935.973110416664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45935.973110416664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45935.973110416664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45935.973110416664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45935.973110416664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45935.973110416664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45935.973110416664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45935.973110416664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45935.973110416664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45935.973110416664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45935.973110416664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45935.973110416664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45935.973110416664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45935.973110416664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45935.973110416664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45935.973110416664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45935.973110416664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45935.973110416664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45935.973110416664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45935.973110416664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45935.973110416664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45935.973110416664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45935.973110416664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45935.973110416664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45935.973110416664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45935.973110416664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45935.973110416664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45935.973110416664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45935.973110416664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45935.973110416664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45935.973110416664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45935.973110416664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45935.973110416664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45935.973110416664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45935.973110416664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45935.973110416664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45935.973110416664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45935.973110416664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45935.973110416664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45935.973110416664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45935.973110416664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45935.973110416664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45935.973110416664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45935.973110416664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45935.973110416664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45935.973110416664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45935.973110416664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45935.973110416664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45935.973110416664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45935.973110416664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45935.973110416664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45935.973110416664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45935.973110416664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45935.973110416664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45935.973110416664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45935.973110416664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45935.973110416664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45935.973110416664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45935.973110416664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45935.973110416664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45935.973110416664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45935.973110416664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45935.973110416664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45935.973110416664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45935.973110416664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45935.973110416664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45935.973110416664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45935.973110416664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45935.973110416664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45935.973110416664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45935.973110416664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45935.973110416664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45935.973110416664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45935.973110416664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45935.973110416664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45935.973110416664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45935.973110416664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45935.973110416664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45935.973110416664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45935.973110416664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45935.973110416664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45935.973110416664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45935.973110416664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45935.973110416664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45935.973110416664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45935.973110416664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45935.973110416664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45935.973110416664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45935.973110416664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45935.973110416664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45935.973110416664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45935.973110416664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45935.973110416664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45935.973110416664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45935.973110416664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45935.973110416664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45935.973110416664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45935.973110416664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45935.973110416664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45935.973110416664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45935.973110416664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45935.973110416664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45935.973110416664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45935.973110416664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45935.973110416664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45935.973110416664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45935.973110416664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45935.973110416664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45935.973110416664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45935.973110416664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45935.973110416664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45935.973110416664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45935.973110416664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45935.973110416664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45935.973110416664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45935.973110416664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45935.973110416664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45935.973110416664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45935.973110416664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45935.973110416664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45935.973110416664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45935.973110416664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45935.973110416664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45935.973110416664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45935.973110416664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45935.973110416664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45935.973110416664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45935.973110416664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45935.973110416664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45935.973110416664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45935.973110416664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45935.973110416664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45935.973110416664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45935.973110416664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45935.973110416664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45935.973110416664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45935.973110416664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45935.973110416664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45935.973110416664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45935.973110416664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45935.973110416664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45935.973110416664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45935.973110416664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45935.973110416664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45935.973110416664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45935.973110416664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45935.973110416664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45935.973110416664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45935.973110416664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45935.973110416664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45935.973110416664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45935.973110416664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45935.973110416664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45935.973110416664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45935.973110416664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45935.973110416664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45935.973110416664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45935.973110416664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45935.973110416664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45935.973110416664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45935.973110416664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45935.973110416664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45935.973110416664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45935.973110416664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45935.973110416664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45935.973110416664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45935.973110416664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45935.973110416664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45935.973110416664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45935.973110416664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45935.973110416664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45935.973110416664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45935.973110416664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45935.973110416664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45935.973110416664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45935.973110416664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45935.973110416664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45935.973110416664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45935.973110416664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45935.973110416664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45935.973110416664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45935.973110416664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45935.973110416664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45935.973110416664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45935.973110416664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45935.973110416664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45935.973110416664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45935.973110416664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45935.973110416664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45935.973110416664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45935.973110416664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45935.973110416664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45935.973110416664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45935.973110416664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45935.973110416664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45935.973110416664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45935.973110416664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45935.973110416664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45935.973110416664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45935.973110416664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45935.973110416664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45935.973110416664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45935.973110416664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45935.973110416664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45935.973110416664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45935.973110416664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45935.973110416664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45935.973110416664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45935.973110416664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45935.973110416664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45935.973110416664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45935.973110416664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45935.973110416664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45935.973110416664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45935.973110416664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45935.973110416664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45935.973110416664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45935.973110416664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45935.973110416664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45935.973110416664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45935.973110416664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45935.973110416664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45935.973110416664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45935.973110416664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45935.973110416664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45935.973110416664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45935.973110416664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45935.973110416664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45935.973110416664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45935.973110416664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45935.973110416664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45935.973110416664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45935.973110416664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45935.973110416664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45935.973110416664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45935.973110416664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45935.973110416664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45935.973110416664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45935.973110416664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45935.973110416664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45935.973110416664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45935.973110416664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45935.973110416664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45935.973110416664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45935.973110416664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45935.973110416664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45935.973110416664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45935.973110416664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45935.973110416664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45935.973110416664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45935.973110416664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45935.973110416664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45935.973110416664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45935.973110416664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45935.973110416664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45935.973110416664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45935.973110416664</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2025-10-05T20:21:31Z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