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36" documentId="13_ncr:1_{F6CB121F-512D-4AA6-A0C1-0FB36C537598}" xr6:coauthVersionLast="47" xr6:coauthVersionMax="47" xr10:uidLastSave="{8AD17D85-A4CA-484A-B6BB-5C86FB207A7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<sst xmlns="http://schemas.openxmlformats.org/spreadsheetml/2006/main" count="178580" uniqueCount="39073">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</sst>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278.07353206018161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0.56420335647999309</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45941.021957986108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45941.021957986108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45941.021957986108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45941.021957986108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45941.021957986108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45941.021957986108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45941.021957986108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45941.021957986108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45941.021957986108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45941.021957986108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45941.021957986108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45941.021957986108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45941.021957986108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45941.021957986108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45941.021957986108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45941.021957986108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45941.021957986108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45941.021957986108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45941.021957986108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45941.021957986108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45941.021957986108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45941.021957986108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45941.021957986108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45941.021957986108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45941.021957986108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45941.021957986108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45941.021957986108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45941.021957986108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45941.021957986108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45941.021957986108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45941.021957986108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45941.021957986108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45941.021957986108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45941.021957986108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45941.021957986108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45941.021957986108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45941.021957986108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45941.021957986108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45941.021957986108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45941.021957986108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45941.021957986108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45941.021957986108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45941.021957986108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45941.021957986108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45941.021957986108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45941.021957986108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45941.021957986108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45941.021957986108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45941.021957986108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B8873491-DE9B-40E2-A434-C40270E73B55}"/>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134.29487465277634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116.02212002314627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45941.021957986108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45941.021957986108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45941.021957986108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45941.021957986108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45941.021957986108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45941.021957986108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45941.021957986108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45941.021957986108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45941.021957986108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45941.021957986108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45941.021957986108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45941.021957986108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45941.021957986108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45941.021957986108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45941.021957986108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45941.021957986108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45941.021957986108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45941.021957986108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45941.021957986108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45941.021957986108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45941.021957986108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45941.021957986108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45941.021957986108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45941.021957986108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45941.021957986108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45941.021957986108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45941.021957986108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45941.021957986108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45941.021957986108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45941.021957986108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45941.021957986108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45941.021957986108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45941.021957986108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45941.021957986108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45941.021957986108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45941.021957986108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45941.021957986108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45941.021957986108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45941.021957986108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45941.021957986108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45941.021957986108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45941.021957986108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45941.021957986108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45941.021957986108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45941.021957986108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45941.021957986108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45941.021957986108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45941.021957986108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45941.021957986108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45941.021957986108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45941.021957986108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45941.021957986108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45941.021957986108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45941.021957986108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45941.021957986108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45941.021957986108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45941.021957986108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45941.021957986108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45941.021957986108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45941.021957986108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45941.021957986108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45941.021957986108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45941.021957986108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45941.021957986108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45941.021957986108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45941.021957986108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45941.021957986108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45941.021957986108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45941.021957986108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45941.021957986108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45941.021957986108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45941.021957986108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45941.021957986108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45941.021957986108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45941.021957986108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45941.021957986108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45941.021957986108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45941.021957986108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45941.021957986108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45941.021957986108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45941.021957986108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45941.021957986108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45941.021957986108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45941.021957986108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45941.021957986108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45941.021957986108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45941.021957986108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45941.021957986108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45941.021957986108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45941.021957986108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45941.021957986108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45941.021957986108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45941.021957986108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45941.021957986108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45941.021957986108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45941.021957986108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45941.021957986108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45941.021957986108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45941.021957986108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45941.021957986108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45941.021957986108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45941.021957986108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45941.021957986108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45941.021957986108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45941.021957986108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45941.021957986108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45941.021957986108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45941.021957986108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45941.021957986108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45941.021957986108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45941.021957986108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45941.021957986108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45941.021957986108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45941.021957986108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45941.021957986108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45941.021957986108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45941.021957986108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45941.021957986108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45941.021957986108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45941.021957986108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45941.021957986108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45941.021957986108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45941.021957986108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45941.021957986108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45941.021957986108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45941.021957986108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45941.021957986108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45941.021957986108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45941.021957986108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45941.021957986108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45941.021957986108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45941.021957986108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45941.021957986108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45941.021957986108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45941.021957986108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45941.021957986108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45941.021957986108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45941.021957986108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45941.021957986108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45941.021957986108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45941.021957986108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45941.021957986108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45941.021957986108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45941.021957986108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45941.021957986108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45941.021957986108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45941.021957986108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45941.021957986108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45941.021957986108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45941.021957986108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45941.021957986108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45941.021957986108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45941.021957986108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45941.021957986108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45941.021957986108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45941.021957986108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45941.021957986108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45941.021957986108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45941.021957986108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45941.021957986108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45941.021957986108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45941.021957986108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45941.021957986108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45941.021957986108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45941.021957986108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45941.021957986108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45941.021957986108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45941.021957986108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45941.021957986108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45941.021957986108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45941.021957986108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45941.021957986108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45941.021957986108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45941.021957986108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45941.021957986108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45941.021957986108</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45941.021957986108</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45941.021957986108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45941.021957986108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45941.021957986108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45941.021957986108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45941.021957986108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45941.021957986108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45941.021957986108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45941.021957986108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45941.021957986108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45941.021957986108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45941.021957986108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45941.021957986108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45941.021957986108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45941.021957986108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45941.021957986108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45941.021957986108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45941.021957986108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45941.021957986108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45941.021957986108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45941.021957986108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45941.021957986108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45941.021957986108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45941.021957986108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45941.021957986108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45941.021957986108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45941.021957986108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45941.021957986108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45941.021957986108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45941.021957986108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45941.021957986108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45941.021957986108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45941.021957986108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45941.021957986108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45941.021957986108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45941.021957986108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45941.021957986108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45941.021957986108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45941.021957986108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45941.021957986108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45941.021957986108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45941.021957986108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45941.021957986108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45941.021957986108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45941.021957986108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45941.021957986108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45941.021957986108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45941.021957986108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45941.021957986108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45941.021957986108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45941.021957986108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45941.021957986108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45941.021957986108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45941.021957986108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45941.021957986108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45941.021957986108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45941.021957986108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45941.021957986108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45941.021957986108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45941.021957986108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45941.021957986108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45941.021957986108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45941.021957986108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45941.021957986108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45941.021957986108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45941.021957986108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45941.021957986108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45941.021957986108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45941.021957986108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45941.021957986108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45941.021957986108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45941.021957986108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45941.021957986108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45941.021957986108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45941.021957986108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45941.021957986108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45941.021957986108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45941.021957986108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45941.021957986108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45941.021957986108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45941.021957986108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45941.021957986108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45941.021957986108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45941.021957986108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45941.021957986108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45941.021957986108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45941.021957986108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45941.021957986108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45941.021957986108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45941.021957986108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45941.021957986108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45941.021957986108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45941.021957986108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45941.021957986108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45941.021957986108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45941.021957986108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45941.021957986108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45941.021957986108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45941.021957986108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45941.021957986108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45941.021957986108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45941.021957986108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45941.021957986108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45941.021957986108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45941.021957986108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45941.021957986108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45941.021957986108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45941.021957986108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45941.021957986108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45941.021957986108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45941.021957986108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45941.021957986108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45941.021957986108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45941.021957986108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45941.021957986108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45941.021957986108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45941.021957986108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45941.021957986108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45941.021957986108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45941.021957986108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45941.021957986108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45941.021957986108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45941.021957986108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45941.021957986108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45941.021957986108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45941.021957986108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45941.021957986108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45941.021957986108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45941.021957986108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45941.021957986108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45941.021957986108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45941.021957986108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45941.021957986108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45941.021957986108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45941.021957986108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45941.021957986108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45941.021957986108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45941.021957986108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45941.021957986108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45941.021957986108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45941.021957986108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45941.021957986108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45941.021957986108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45941.021957986108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45941.021957986108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45941.021957986108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45941.021957986108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45941.021957986108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45941.021957986108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45941.021957986108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45941.021957986108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45941.021957986108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45941.021957986108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45941.021957986108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45941.021957986108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45941.021957986108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45941.021957986108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45941.021957986108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45941.021957986108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45941.021957986108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45941.021957986108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45941.021957986108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45941.021957986108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45941.021957986108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45941.021957986108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45941.021957986108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45941.021957986108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45941.021957986108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45941.021957986108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45941.021957986108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45941.021957986108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45941.021957986108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45941.021957986108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45941.021957986108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45941.021957986108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45941.021957986108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45941.021957986108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45941.021957986108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45941.021957986108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45941.021957986108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45941.021957986108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45941.021957986108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45941.021957986108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45941.021957986108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45941.021957986108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45941.021957986108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45941.021957986108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45941.021957986108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45941.021957986108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45941.021957986108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45941.021957986108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45941.021957986108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45941.021957986108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45941.021957986108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45941.021957986108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45941.021957986108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45941.021957986108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45941.021957986108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45941.021957986108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45941.021957986108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45941.021957986108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45941.021957986108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45941.021957986108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45941.021957986108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45941.021957986108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45941.021957986108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45941.021957986108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45941.021957986108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45941.021957986108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45941.021957986108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45941.021957986108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45941.021957986108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45941.021957986108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45941.021957986108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45941.021957986108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45941.021957986108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45941.021957986108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45941.021957986108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45941.021957986108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45941.021957986108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45941.021957986108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45941.021957986108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45941.021957986108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45941.021957986108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45941.021957986108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45941.021957986108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45941.021957986108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45941.021957986108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45941.021957986108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45941.021957986108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45941.021957986108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45941.021957986108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45941.021957986108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45941.021957986108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45941.021957986108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45941.021957986108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45941.021957986108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45941.021957986108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45941.021957986108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45941.021957986108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45941.021957986108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45941.021957986108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45941.021957986108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45941.021957986108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45941.021957986108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45941.021957986108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45941.021957986108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45941.021957986108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45941.021957986108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45941.021957986108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45941.021957986108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45941.021957986108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45941.021957986108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45941.021957986108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45941.021957986108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45941.021957986108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45941.021957986108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45941.021957986108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45941.021957986108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45941.021957986108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45941.021957986108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45941.021957986108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45941.021957986108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45941.021957986108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45941.021957986108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45941.021957986108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45941.021957986108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45941.021957986108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45941.021957986108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45941.021957986108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45941.021957986108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45941.021957986108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45941.021957986108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45941.021957986108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45941.021957986108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45941.021957986108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45941.021957986108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45941.021957986108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45941.021957986108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45941.021957986108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45941.021957986108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45941.021957986108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45941.021957986108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45941.021957986108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45941.021957986108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45941.021957986108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45941.021957986108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45941.021957986108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45941.021957986108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45941.021957986108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45941.021957986108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45941.021957986108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45941.021957986108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45941.021957986108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45941.021957986108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45941.021957986108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45941.021957986108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45941.021957986108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45941.021957986108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45941.021957986108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45941.021957986108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45941.021957986108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45941.021957986108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45941.021957986108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45941.021957986108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45941.021957986108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45941.021957986108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45941.021957986108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45941.021957986108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45941.021957986108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45941.021957986108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45941.021957986108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45941.021957986108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45941.021957986108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45941.021957986108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45941.021957986108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45941.021957986108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45941.021957986108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45941.021957986108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45941.021957986108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45941.021957986108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45941.021957986108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45941.021957986108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45941.021957986108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45941.021957986108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45941.021957986108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45941.021957986108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45941.021957986108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45941.021957986108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45941.021957986108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45941.021957986108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45941.021957986108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45941.021957986108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45941.021957986108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45941.021957986108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45941.021957986108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45941.021957986108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45941.021957986108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45941.021957986108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45941.021957986108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45941.021957986108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45941.021957986108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45941.021957986108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45941.021957986108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45941.021957986108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45941.021957986108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45941.021957986108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45941.021957986108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45941.021957986108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45941.021957986108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45941.021957986108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45941.021957986108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45941.021957986108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45941.021957986108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45941.021957986108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45941.021957986108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45941.021957986108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45941.021957986108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45941.021957986108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45941.021957986108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45941.021957986108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45941.021957986108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45941.021957986108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45941.021957986108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45941.021957986108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45941.021957986108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45941.021957986108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45941.021957986108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45941.021957986108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45941.021957986108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45941.021957986108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45941.021957986108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45941.021957986108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45941.021957986108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45941.021957986108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45941.021957986108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45941.021957986108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45941.021957986108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45941.021957986108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45941.021957986108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45941.021957986108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45941.021957986108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45941.021957986108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45941.021957986108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45941.021957986108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45941.021957986108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45941.021957986108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45941.021957986108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45941.021957986108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45941.021957986108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45941.021957986108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45941.021957986108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45941.021957986108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45941.021957986108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45941.021957986108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45941.021957986108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45941.021957986108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45941.021957986108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45941.021957986108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45941.021957986108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45941.021957986108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45941.021957986108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45941.021957986108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45941.021957986108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45941.021957986108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45941.021957986108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45941.021957986108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45941.021957986108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45941.021957986108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45941.021957986108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45941.021957986108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45941.021957986108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45941.021957986108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45941.021957986108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45941.021957986108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45941.021957986108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45941.021957986108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45941.021957986108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45941.021957986108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45941.021957986108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45941.021957986108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45941.021957986108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45941.021957986108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45941.021957986108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45941.021957986108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45941.021957986108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45941.021957986108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45941.021957986108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45941.021957986108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45941.021957986108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45941.021957986108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45941.021957986108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45941.021957986108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45941.021957986108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45941.021957986108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45941.021957986108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45941.021957986108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45941.021957986108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45941.021957986108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45941.021957986108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45941.021957986108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45941.021957986108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45941.021957986108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45941.021957986108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45941.021957986108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45941.021957986108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45941.021957986108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45941.021957986108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45941.021957986108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45941.021957986108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45941.021957986108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45941.021957986108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45941.021957986108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45941.021957986108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45941.021957986108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45941.021957986108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45941.021957986108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45941.021957986108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45941.021957986108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45941.021957986108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45941.021957986108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45941.021957986108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45941.021957986108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45941.021957986108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45941.021957986108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45941.021957986108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45941.021957986108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45941.021957986108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45941.021957986108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45941.021957986108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45941.021957986108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45941.021957986108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45941.021957986108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45941.021957986108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45941.021957986108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45941.021957986108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45941.021957986108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45941.021957986108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45941.021957986108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45941.021957986108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45941.021957986108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45941.021957986108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45941.021957986108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45941.021957986108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45941.021957986108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45941.021957986108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45941.021957986108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45941.021957986108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45941.021957986108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45941.021957986108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45941.021957986108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45941.021957986108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45941.021957986108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45941.021957986108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45941.021957986108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45941.021957986108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45941.021957986108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45941.021957986108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45941.021957986108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45941.021957986108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45941.021957986108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45941.021957986108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45941.021957986108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45941.021957986108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45941.021957986108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45941.021957986108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45941.021957986108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45941.021957986108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45941.021957986108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45941.021957986108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45941.021957986108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45941.021957986108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45941.021957986108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45941.021957986108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45941.021957986108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45941.021957986108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45941.021957986108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45941.021957986108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45941.021957986108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45941.021957986108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45941.021957986108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45941.021957986108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45941.021957986108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45941.021957986108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45941.021957986108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45941.021957986108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45941.021957986108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45941.021957986108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45941.021957986108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45941.021957986108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45941.021957986108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45941.021957986108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45941.021957986108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45941.021957986108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45941.021957986108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45941.021957986108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45941.021957986108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45941.021957986108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45941.021957986108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45941.021957986108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45941.021957986108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45941.021957986108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45941.021957986108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45941.021957986108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45941.021957986108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45941.021957986108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45941.021957986108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45941.021957986108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45941.021957986108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45941.021957986108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45941.021957986108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45941.021957986108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45941.021957986108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45941.021957986108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45941.021957986108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45941.021957986108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45941.021957986108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45941.021957986108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45941.021957986108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45941.021957986108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45941.021957986108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45941.021957986108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45941.021957986108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45941.021957986108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45941.021957986108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45941.021957986108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45941.021957986108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45941.021957986108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45941.021957986108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45941.021957986108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45941.021957986108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45941.021957986108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45941.021957986108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45941.021957986108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45941.021957986108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45941.021957986108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45941.021957986108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45941.021957986108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45941.021957986108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45941.021957986108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45941.021957986108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45941.021957986108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45941.021957986108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45941.021957986108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45941.021957986108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45941.021957986108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45941.021957986108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45941.021957986108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45941.021957986108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45941.021957986108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45941.021957986108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45941.021957986108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45941.021957986108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45941.021957986108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45941.021957986108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45941.021957986108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45941.021957986108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45941.021957986108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45941.021957986108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45941.021957986108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45941.021957986108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45941.021957986108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45941.021957986108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45941.021957986108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45941.021957986108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45941.021957986108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45941.021957986108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45941.021957986108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45941.021957986108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45941.021957986108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45941.021957986108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45941.021957986108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45941.021957986108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45941.021957986108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45941.021957986108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45941.021957986108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45941.021957986108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45941.021957986108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45941.021957986108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45941.021957986108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45941.021957986108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45941.021957986108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45941.021957986108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45941.021957986108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45941.021957986108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45941.021957986108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45941.021957986108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45941.021957986108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45941.021957986108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45941.021957986108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45941.021957986108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45941.021957986108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45941.021957986108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45941.021957986108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45941.021957986108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45941.021957986108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45941.021957986108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45941.021957986108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45941.021957986108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45941.021957986108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45941.021957986108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45941.021957986108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45941.021957986108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45941.021957986108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45941.021957986108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45941.021957986108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45941.021957986108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45941.021957986108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45941.021957986108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45941.021957986108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45941.021957986108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45941.021957986108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45941.021957986108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45941.021957986108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45941.021957986108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45941.021957986108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45941.021957986108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45941.021957986108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45941.021957986108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45941.021957986108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45941.021957986108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45941.021957986108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45941.021957986108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45941.021957986108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45941.021957986108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45941.021957986108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45941.021957986108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45941.021957986108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45941.021957986108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45941.021957986108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45941.021957986108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45941.021957986108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45941.021957986108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45941.021957986108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45941.021957986108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45941.021957986108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45941.021957986108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45941.021957986108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45941.021957986108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45941.021957986108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45941.021957986108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45941.021957986108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45941.021957986108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45941.021957986108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45941.021957986108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45941.021957986108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45941.021957986108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45941.021957986108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45941.021957986108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45941.021957986108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45941.021957986108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45941.021957986108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45941.021957986108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45941.021957986108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45941.021957986108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45941.021957986108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45941.021957986108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45941.021957986108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45941.021957986108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45941.021957986108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45941.021957986108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45941.021957986108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45941.021957986108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45941.021957986108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45941.021957986108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45941.021957986108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45941.021957986108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45941.021957986108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45941.021957986108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45941.021957986108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45941.021957986108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45941.021957986108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45941.021957986108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45941.021957986108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45941.021957986108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45941.021957986108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45941.021957986108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45941.021957986108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45941.021957986108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45941.021957986108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45941.021957986108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45941.021957986108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45941.021957986108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45941.021957986108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45941.021957986108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45941.021957986108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45941.021957986108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45941.021957986108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45941.021957986108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45941.021957986108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45941.021957986108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45941.021957986108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45941.021957986108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45941.021957986108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45941.021957986108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45941.021957986108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45941.021957986108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45941.021957986108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45941.021957986108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45941.021957986108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45941.021957986108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45941.021957986108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45941.021957986108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45941.021957986108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45941.021957986108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45941.021957986108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45941.021957986108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45941.021957986108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45941.021957986108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45941.021957986108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45941.021957986108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45941.021957986108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45941.021957986108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45941.021957986108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45941.021957986108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45941.021957986108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45941.021957986108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45941.021957986108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45941.021957986108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45941.021957986108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45941.021957986108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45941.021957986108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45941.021957986108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45941.021957986108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45941.021957986108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45941.021957986108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45941.021957986108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45941.021957986108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45941.021957986108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45941.021957986108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45941.021957986108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45941.021957986108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45941.021957986108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45941.021957986108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45941.021957986108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45941.021957986108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45941.021957986108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45941.021957986108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45941.021957986108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45941.021957986108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45941.021957986108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45941.021957986108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45941.021957986108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45941.021957986108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45941.021957986108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45941.021957986108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45941.021957986108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45941.021957986108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45941.021957986108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45941.021957986108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45941.021957986108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45941.021957986108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45941.021957986108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45941.021957986108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45941.021957986108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45941.021957986108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45941.021957986108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45941.021957986108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45941.021957986108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45941.021957986108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45941.021957986108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45941.021957986108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45941.021957986108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45941.021957986108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45941.021957986108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45941.021957986108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45941.021957986108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45941.021957986108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45941.021957986108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45941.021957986108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45941.021957986108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45941.021957986108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45941.021957986108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45941.021957986108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45941.021957986108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45941.021957986108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45941.021957986108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45941.021957986108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45941.021957986108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45941.021957986108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45941.021957986108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45941.021957986108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45941.021957986108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45941.021957986108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45941.021957986108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45941.021957986108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45941.021957986108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45941.021957986108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45941.021957986108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45941.021957986108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45941.021957986108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45941.021957986108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45941.021957986108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45941.021957986108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45941.021957986108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45941.021957986108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45941.021957986108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45941.021957986108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45941.021957986108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45941.021957986108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45941.021957986108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45941.021957986108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45941.021957986108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45941.021957986108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45941.021957986108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45941.021957986108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45941.021957986108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45941.021957986108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45941.021957986108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45941.021957986108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45941.021957986108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45941.021957986108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45941.021957986108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45941.021957986108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45941.021957986108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45941.021957986108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45941.021957986108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45941.021957986108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45941.021957986108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45941.021957986108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45941.021957986108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45941.021957986108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45941.021957986108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45941.021957986108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45941.021957986108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45941.021957986108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45941.021957986108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45941.021957986108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45941.021957986108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45941.021957986108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45941.021957986108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45941.021957986108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45941.021957986108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45941.021957986108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45941.021957986108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45941.021957986108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45941.021957986108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45941.021957986108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45941.021957986108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45941.021957986108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45941.021957986108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45941.021957986108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45941.021957986108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45941.021957986108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45941.021957986108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45941.021957986108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45941.021957986108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45941.021957986108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45941.021957986108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45941.021957986108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45941.021957986108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45941.021957986108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45941.021957986108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45941.021957986108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45941.021957986108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45941.021957986108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45941.021957986108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45941.021957986108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45941.021957986108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45941.021957986108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45941.021957986108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45941.021957986108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45941.021957986108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45941.021957986108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45941.021957986108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45941.021957986108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45941.021957986108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45941.021957986108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45941.021957986108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45941.021957986108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45941.021957986108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45941.021957986108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45941.021957986108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45941.021957986108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45941.021957986108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45941.021957986108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45941.021957986108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45941.021957986108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45941.021957986108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45941.021957986108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45941.021957986108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45941.021957986108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45941.021957986108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45941.021957986108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45941.021957986108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45941.021957986108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45941.021957986108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45941.021957986108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45941.021957986108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45941.021957986108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45941.021957986108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45941.021957986108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45941.021957986108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45941.021957986108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45941.021957986108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45941.021957986108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45941.021957986108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45941.021957986108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45941.021957986108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45941.021957986108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45941.021957986108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45941.021957986108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45941.021957986108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45941.021957986108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45941.021957986108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45941.021957986108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45941.021957986108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45941.021957986108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45941.021957986108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45941.021957986108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45941.021957986108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45941.021957986108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45941.021957986108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45941.021957986108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45941.021957986108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45941.021957986108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45941.021957986108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45941.021957986108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45941.021957986108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45941.021957986108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45941.021957986108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45941.021957986108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45941.021957986108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45941.021957986108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45941.021957986108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45941.021957986108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45941.021957986108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45941.021957986108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45941.021957986108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45941.021957986108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45941.021957986108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45941.021957986108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45941.021957986108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45941.021957986108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45941.021957986108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45941.021957986108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45941.021957986108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45941.021957986108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45941.021957986108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45941.021957986108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45941.021957986108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45941.021957986108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45941.021957986108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45941.021957986108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45941.021957986108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45941.021957986108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45941.021957986108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45941.021957986108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45941.021957986108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45941.021957986108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45941.021957986108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45941.021957986108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45941.021957986108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45941.021957986108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45941.021957986108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45941.021957986108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45941.021957986108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45941.021957986108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45941.021957986108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45941.021957986108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45941.021957986108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45941.021957986108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45941.021957986108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45941.021957986108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45941.021957986108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45941.021957986108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45941.021957986108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45941.021957986108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45941.021957986108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45941.021957986108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45941.021957986108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45941.021957986108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45941.021957986108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45941.021957986108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45941.021957986108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45941.021957986108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45941.021957986108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45941.021957986108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45941.021957986108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45941.021957986108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45941.021957986108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45941.021957986108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45941.021957986108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45941.021957986108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45941.021957986108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45941.021957986108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45941.021957986108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45941.021957986108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45941.021957986108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45941.021957986108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45941.021957986108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45941.021957986108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45941.021957986108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45941.021957986108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45941.021957986108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45941.021957986108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45941.021957986108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45941.021957986108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45941.021957986108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45941.021957986108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45941.021957986108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45941.021957986108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45941.021957986108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45941.021957986108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45941.021957986108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45941.021957986108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45941.021957986108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45941.021957986108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45941.021957986108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45941.021957986108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45941.021957986108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45941.021957986108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45941.021957986108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45941.021957986108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45941.021957986108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45941.021957986108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45941.021957986108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45941.021957986108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45941.021957986108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45941.021957986108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45941.021957986108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45941.021957986108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45941.021957986108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45941.021957986108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45941.021957986108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45941.021957986108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45941.021957986108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45941.021957986108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45941.021957986108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45941.021957986108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45941.021957986108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45941.021957986108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45941.021957986108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45941.021957986108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45941.021957986108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45941.021957986108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45941.021957986108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45941.021957986108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45941.021957986108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45941.021957986108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45941.021957986108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45941.021957986108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45941.021957986108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45941.021957986108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45941.021957986108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45941.021957986108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45941.021957986108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45941.021957986108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45941.021957986108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45941.021957986108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45941.021957986108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45941.021957986108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45941.021957986108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45941.021957986108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45941.021957986108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45941.021957986108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45941.021957986108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45941.021957986108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45941.021957986108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45941.021957986108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45941.021957986108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45941.021957986108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45941.021957986108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45941.021957986108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45941.021957986108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45941.021957986108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45941.021957986108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45941.021957986108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45941.021957986108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45941.021957986108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45941.021957986108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45941.021957986108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45941.021957986108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45941.021957986108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45941.021957986108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45941.021957986108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45941.021957986108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45941.021957986108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45941.021957986108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45941.021957986108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45941.021957986108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45941.021957986108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45941.021957986108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45941.021957986108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45941.021957986108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45941.021957986108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45941.021957986108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45941.021957986108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45941.021957986108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45941.021957986108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45941.021957986108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45941.021957986108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45941.021957986108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45941.021957986108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45941.021957986108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45941.021957986108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45941.021957986108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45941.021957986108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45941.021957986108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45941.021957986108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45941.021957986108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45941.021957986108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45941.021957986108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45941.021957986108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45941.021957986108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45941.021957986108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45941.021957986108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45941.021957986108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45941.021957986108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45941.021957986108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45941.021957986108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45941.021957986108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45941.021957986108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45941.021957986108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45941.021957986108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45941.021957986108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45941.021957986108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45941.021957986108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45941.021957986108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45941.021957986108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45941.021957986108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45941.021957986108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45941.021957986108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45941.021957986108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45941.021957986108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45941.021957986108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45941.021957986108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45941.021957986108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45941.021957986108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45941.021957986108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45941.021957986108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45941.021957986108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45941.021957986108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45941.021957986108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45941.021957986108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45941.021957986108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45941.021957986108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45941.021957986108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45941.021957986108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45941.021957986108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45941.021957986108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45941.021957986108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45941.021957986108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45941.021957986108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45941.021957986108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45941.021957986108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237.54124039351154</v>
      </c>
      <c r="H2" s="105">
        <v>45703.474768518521</v>
      </c>
      <c r="I2" s="102" t="str">
        <f>IFERROR(VLOOKUP(D2,DB!A:F,6,0),"")</f>
        <v>SCECO</v>
      </c>
      <c r="J2" s="102" t="str">
        <f>IFERROR(VLOOKUP(D2,DB!A:G,7,0),"")</f>
        <v>Dead</v>
      </c>
      <c r="K2" s="107" t="s">
        <v>39056</v>
      </c>
      <c r="L2" s="99" t="str">
        <f>IFERROR(VLOOKUP(D2,DB!A:I,9,0),"")</f>
        <v>Latis</v>
      </c>
    </row>
    <row r="3" spans="1:16" ht="15" customHeight="1">
      <c r="A3" s="127" t="s">
        <v>39057</v>
      </c>
      <c r="B3" s="127" t="str">
        <f>IFERROR(VLOOKUP(D3,DB!A:K,11,0),"")</f>
        <v>R4</v>
      </c>
      <c r="C3" s="128">
        <v>1</v>
      </c>
      <c r="D3" s="129" t="s">
        <v>35912</v>
      </c>
      <c r="E3" s="104" t="s">
        <v>38964</v>
      </c>
      <c r="F3" s="131">
        <v>45941.000694444447</v>
      </c>
      <c r="G3" s="132">
        <f ca="1">IFERROR(NOW()-F3,"")</f>
        <v>2.1263541661028285E-2</v>
      </c>
      <c r="H3" s="131">
        <v>45940.994768518518</v>
      </c>
      <c r="I3" s="127" t="str">
        <f>IFERROR(VLOOKUP(D3,DB!A:F,6,0),"")</f>
        <v>Generator-SG</v>
      </c>
      <c r="J3" s="127" t="str">
        <f>IFERROR(VLOOKUP(D3,DB!A:G,7,0),"")</f>
        <v>Dead</v>
      </c>
      <c r="K3" s="133" t="s">
        <v>39058</v>
      </c>
      <c r="L3" s="129" t="str">
        <f>IFERROR(VLOOKUP(D3,DB!A:I,9,0),"")</f>
        <v>Latis</v>
      </c>
    </row>
    <row r="4" spans="1:16" ht="15" customHeight="1">
      <c r="A4" s="127"/>
      <c r="B4" s="127" t="str">
        <f>IFERROR(VLOOKUP(D4,DB!A:K,11,0),"")</f>
        <v/>
      </c>
      <c r="C4" s="128"/>
      <c r="D4" s="129"/>
      <c r="E4" s="104"/>
      <c r="F4" s="131"/>
      <c r="G4" s="132">
        <f ca="1">IFERROR(NOW()-F4,"")</f>
        <v>45941.021957986108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45941.021957986108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45941.021957986108</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45941.021957986108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45941.021957986108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45941.021957986108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45941.021957986108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45941.021957986108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45941.021957986108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45941.021957986108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45941.021957986108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45941.021957986108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45941.021957986108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45941.021957986108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45941.021957986108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45941.021957986108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45941.021957986108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45941.021957986108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45941.021957986108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45941.021957986108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45941.021957986108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45941.021957986108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45941.021957986108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45941.021957986108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45941.021957986108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45941.021957986108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45941.021957986108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45941.021957986108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45941.021957986108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45941.021957986108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45941.021957986108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45941.021957986108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45941.021957986108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45941.021957986108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45941.021957986108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45941.021957986108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45941.021957986108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45941.021957986108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45941.021957986108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45941.021957986108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45941.021957986108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45941.021957986108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45941.021957986108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45941.021957986108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45941.021957986108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45941.021957986108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45941.021957986108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45941.021957986108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45941.021957986108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45941.021957986108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45941.021957986108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45941.021957986108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45941.021957986108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45941.021957986108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45941.021957986108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45941.021957986108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45941.021957986108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45941.021957986108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45941.021957986108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45941.021957986108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45941.021957986108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45941.021957986108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45941.021957986108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45941.021957986108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45941.021957986108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45941.021957986108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45941.021957986108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45941.021957986108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45941.021957986108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45941.021957986108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45941.021957986108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45941.021957986108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45941.021957986108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45941.021957986108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45941.021957986108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45941.021957986108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45941.021957986108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45941.021957986108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45941.021957986108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45941.021957986108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45941.021957986108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45941.021957986108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45941.021957986108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45941.021957986108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45941.021957986108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45941.021957986108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45941.021957986108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45941.021957986108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45941.021957986108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45941.021957986108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45941.021957986108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45941.021957986108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45941.021957986108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45941.021957986108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45941.021957986108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45941.021957986108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45941.021957986108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45941.021957986108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45941.021957986108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45941.021957986108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45941.021957986108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45941.021957986108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45941.021957986108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45941.021957986108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45941.021957986108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45941.021957986108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45941.021957986108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45941.021957986108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45941.021957986108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45941.021957986108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45941.021957986108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45941.021957986108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45941.021957986108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45941.021957986108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45941.021957986108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45941.021957986108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45941.021957986108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45941.021957986108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45941.021957986108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45941.021957986108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45941.021957986108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45941.021957986108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45941.021957986108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45941.021957986108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45941.021957986108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45941.021957986108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45941.021957986108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45941.021957986108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45941.021957986108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45941.021957986108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45941.021957986108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45941.021957986108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45941.021957986108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45941.021957986108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45941.021957986108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45941.021957986108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45941.021957986108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45941.021957986108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45941.021957986108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45941.021957986108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45941.021957986108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45941.021957986108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45941.021957986108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45941.021957986108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45941.021957986108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45941.021957986108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45941.021957986108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45941.021957986108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45941.021957986108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45941.021957986108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45941.021957986108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45941.021957986108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45941.021957986108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45941.021957986108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45941.021957986108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45941.021957986108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45941.021957986108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45941.021957986108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45941.021957986108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45941.021957986108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45941.021957986108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45941.021957986108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45941.021957986108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45941.021957986108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45941.021957986108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45941.021957986108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45941.021957986108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45941.021957986108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45941.021957986108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45941.021957986108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45941.021957986108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45941.021957986108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45941.021957986108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45941.021957986108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45941.021957986108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45941.021957986108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45941.021957986108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45941.021957986108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45941.021957986108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45941.021957986108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45941.021957986108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45941.021957986108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45941.021957986108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45941.021957986108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45941.021957986108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45941.021957986108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45941.021957986108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45941.021957986108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45941.021957986108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45941.021957986108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45941.021957986108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45941.021957986108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45941.021957986108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45941.021957986108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45941.021957986108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45941.021957986108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45941.021957986108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45941.021957986108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45941.021957986108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45941.021957986108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45941.021957986108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45941.021957986108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45941.021957986108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45941.021957986108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45941.021957986108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45941.021957986108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45941.021957986108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45941.021957986108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45941.021957986108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45941.021957986108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45941.021957986108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45941.021957986108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45941.021957986108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45941.021957986108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45941.021957986108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45941.021957986108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45941.021957986108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45941.021957986108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45941.021957986108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45941.021957986108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45941.021957986108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45941.021957986108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45941.021957986108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45941.021957986108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45941.021957986108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45941.021957986108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45941.021957986108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45941.021957986108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45941.021957986108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45941.021957986108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45941.021957986108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45941.021957986108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45941.021957986108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45941.021957986108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45941.021957986108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45941.021957986108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45941.021957986108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45941.021957986108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45941.021957986108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45941.021957986108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45941.021957986108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45941.021957986108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45941.021957986108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45941.021957986108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45941.021957986108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45941.021957986108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45941.021957986108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45941.021957986108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45941.021957986108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45941.021957986108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45941.021957986108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45941.021957986108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45941.021957986108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45941.021957986108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45941.021957986108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45941.021957986108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45941.021957986108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45941.021957986108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45941.021957986108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45941.021957986108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45941.021957986108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45941.021957986108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45941.021957986108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45941.021957986108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45941.021957986108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45941.021957986108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45941.021957986108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45941.021957986108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45941.021957986108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45941.021957986108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45941.021957986108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45941.021957986108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45941.021957986108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45941.021957986108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45941.021957986108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45941.021957986108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45941.021957986108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45941.021957986108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45941.021957986108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45941.021957986108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45941.021957986108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45941.021957986108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45941.021957986108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45941.021957986108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45941.021957986108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45941.021957986108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45941.021957986108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45941.021957986108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45941.021957986108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45941.021957986108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45941.021957986108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45941.021957986108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45941.021957986108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45941.021957986108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45941.021957986108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45941.021957986108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45941.021957986108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45941.021957986108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45941.021957986108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45941.021957986108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45941.021957986108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45941.021957986108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45941.021957986108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45941.021957986108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45941.021957986108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45941.021957986108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45941.021957986108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45941.021957986108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45941.021957986108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45941.021957986108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45941.021957986108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45941.021957986108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45941.021957986108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45941.021957986108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45941.021957986108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45941.021957986108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45941.021957986108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45941.021957986108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45941.021957986108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45941.021957986108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45941.021957986108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45941.021957986108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45941.021957986108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45941.021957986108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45941.021957986108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45941.021957986108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45941.021957986108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45941.021957986108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45941.021957986108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45941.021957986108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45941.021957986108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45941.021957986108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45941.021957986108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45941.021957986108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45941.021957986108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45941.021957986108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45941.021957986108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45941.021957986108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45941.021957986108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45941.021957986108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45941.021957986108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45941.021957986108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45941.021957986108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45941.021957986108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45941.021957986108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45941.021957986108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45941.021957986108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45941.021957986108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45941.021957986108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45941.021957986108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45941.021957986108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45941.021957986108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45941.021957986108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45941.021957986108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45941.021957986108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45941.021957986108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45941.021957986108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45941.021957986108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45941.021957986108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45941.021957986108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45941.021957986108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45941.021957986108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45941.021957986108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45941.021957986108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45941.021957986108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45941.021957986108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45941.021957986108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45941.021957986108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45941.021957986108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45941.021957986108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45941.021957986108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45941.021957986108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45941.021957986108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45941.021957986108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45941.021957986108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45941.021957986108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45941.021957986108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45941.021957986108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45941.021957986108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45941.021957986108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45941.021957986108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45941.021957986108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45941.021957986108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45941.021957986108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45941.021957986108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45941.021957986108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45941.021957986108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45941.021957986108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45941.021957986108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45941.021957986108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45941.021957986108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45941.021957986108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45941.021957986108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45941.021957986108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45941.021957986108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45941.021957986108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45941.021957986108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45941.021957986108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45941.021957986108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45941.021957986108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45941.021957986108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45941.021957986108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45941.021957986108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45941.021957986108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45941.021957986108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45941.021957986108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45941.021957986108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45941.021957986108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45941.021957986108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45941.021957986108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45941.021957986108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45941.021957986108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45941.021957986108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45941.021957986108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45941.021957986108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45941.021957986108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45941.021957986108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45941.021957986108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45941.021957986108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45941.021957986108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45941.021957986108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45941.021957986108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45941.021957986108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45941.021957986108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45941.021957986108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45941.021957986108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45941.021957986108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45941.021957986108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45941.021957986108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45941.021957986108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45941.021957986108</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45941.021957986108</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1">
        <f ca="1">IFERROR(NOW()-F2,"")</f>
        <v>49.189897800919425</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1">
        <f t="shared" ref="G3" ca="1" si="0">IFERROR(NOW()-F3,"")</f>
        <v>14.8330806712911</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45941.021957986108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45941.021957986108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45941.021957986108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45941.021957986108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45941.021957986108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45941.021957986108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45941.021957986108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45941.021957986108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45941.021957986108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45941.021957986108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45941.021957986108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45941.021957986108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45941.021957986108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45941.021957986108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45941.021957986108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45941.021957986108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45941.021957986108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45941.021957986108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45941.021957986108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45941.021957986108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45941.021957986108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45941.021957986108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45941.021957986108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45941.021957986108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45941.021957986108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45941.021957986108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45941.021957986108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45941.021957986108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45941.021957986108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45941.021957986108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45941.021957986108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45941.021957986108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45941.021957986108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45941.021957986108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45941.021957986108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45941.021957986108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45941.021957986108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45941.021957986108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45941.021957986108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45941.021957986108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45941.021957986108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45941.021957986108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45941.021957986108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45941.021957986108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45941.021957986108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45941.021957986108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45941.021957986108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45941.021957986108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45941.021957986108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45941.021957986108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45941.021957986108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45941.021957986108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45941.021957986108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45941.021957986108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45941.021957986108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45941.021957986108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45941.021957986108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45941.021957986108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45941.021957986108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45941.021957986108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45941.021957986108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45941.021957986108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45941.021957986108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45941.021957986108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45941.021957986108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45941.021957986108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45941.021957986108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45941.021957986108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45941.021957986108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45941.021957986108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45941.021957986108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45941.021957986108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45941.021957986108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45941.021957986108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45941.021957986108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45941.021957986108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45941.021957986108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45941.021957986108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45941.021957986108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45941.021957986108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45941.021957986108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45941.021957986108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45941.021957986108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45941.021957986108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45941.021957986108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45941.021957986108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45941.021957986108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45941.021957986108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45941.021957986108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45941.021957986108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45941.021957986108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45941.021957986108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45941.021957986108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45941.021957986108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45941.021957986108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45941.021957986108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45941.021957986108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45941.021957986108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45941.021957986108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2"/>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14.249110763885255</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1.4928954861097736</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7.1409857638864196</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1.1638561342551839</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39071</v>
      </c>
      <c r="B6" s="148" t="str">
        <f>IFERROR(VLOOKUP(D6,DB!A:K,11,0),"")</f>
        <v>R6</v>
      </c>
      <c r="C6" s="148">
        <v>1</v>
      </c>
      <c r="D6" s="148" t="s">
        <v>33325</v>
      </c>
      <c r="E6" s="148" t="s">
        <v>38964</v>
      </c>
      <c r="F6" s="150">
        <v>45940.650752314818</v>
      </c>
      <c r="G6" s="151">
        <f ca="1">IFERROR(NOW()-F6,"-")</f>
        <v>0.37120567129022675</v>
      </c>
      <c r="H6" s="152">
        <v>45940.45071759259</v>
      </c>
      <c r="I6" s="148" t="str">
        <f>IFERROR(VLOOKUP(D6,DB!A:F,6,0),"")</f>
        <v>Generator-SG</v>
      </c>
      <c r="J6" s="148" t="str">
        <f>IFERROR(VLOOKUP(D6,DB!A:G,7,0),"")</f>
        <v>Vandalized</v>
      </c>
      <c r="K6" s="148" t="s">
        <v>39072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45941.021957986108</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56"/>
      <c r="E8" s="157"/>
      <c r="F8" s="113"/>
      <c r="G8" s="158">
        <f ca="1">IFERROR(NOW()-F8,"-")</f>
        <v>45941.021957986108</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45941.021957986108</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45941.021957986108</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45941.021957986108</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45941.021957986108</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45941.021957986108</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45941.021957986108</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45941.021957986108</v>
      </c>
      <c r="H15" s="113"/>
      <c r="I15" s="156" t="str">
        <f>IFERROR(VLOOKUP(D15,DB!A:F,6,0),"")</f>
        <v/>
      </c>
      <c r="J15" s="156" t="str">
        <f>IFERROR(VLOOKUP(D15,DB!A:G,7,0),"")</f>
        <v/>
      </c>
      <c r="K15" s="159"/>
      <c r="L15" s="157" t="str">
        <f>IFERROR(VLOOKUP(D15,DB!A:I,9,0),"")</f>
        <v/>
      </c>
    </row>
    <row r="16" spans="1:16383" ht="31.5" customHeight="1">
      <c r="A16" s="110"/>
      <c r="B16" s="109" t="str">
        <f>IFERROR(VLOOKUP(D16,DB!A:K,11,0),"")</f>
        <v/>
      </c>
      <c r="C16" s="111"/>
      <c r="D16" s="109"/>
      <c r="E16" s="112"/>
      <c r="F16" s="113"/>
      <c r="G16" s="81">
        <f ca="1">IFERROR(NOW()-F16,"-")</f>
        <v>45941.021957986108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45941.021957986108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45941.021957986108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45941.021957986108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45941.021957986108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45941.021957986108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45941.021957986108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45941.021957986108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45941.021957986108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45941.021957986108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45941.021957986108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45941.021957986108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45941.021957986108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45941.021957986108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45941.021957986108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45941.021957986108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45941.021957986108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45941.021957986108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45941.021957986108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45941.021957986108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45941.021957986108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45941.021957986108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45941.021957986108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45941.021957986108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45941.021957986108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45941.021957986108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45941.021957986108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45941.021957986108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45941.021957986108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45941.021957986108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45941.021957986108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45941.021957986108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45941.021957986108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45941.021957986108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45941.021957986108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45941.021957986108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45941.021957986108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45941.021957986108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45941.021957986108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45941.021957986108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45941.021957986108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45941.021957986108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45941.021957986108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45941.021957986108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45941.021957986108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45941.021957986108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45941.021957986108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45941.021957986108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45941.021957986108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45941.021957986108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45941.021957986108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45941.021957986108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45941.021957986108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45941.021957986108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45941.021957986108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45941.021957986108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45941.021957986108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45941.021957986108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45941.021957986108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45941.021957986108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45941.021957986108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45941.021957986108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45941.021957986108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45941.021957986108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45941.021957986108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45941.021957986108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45941.021957986108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45941.021957986108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45941.021957986108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45941.021957986108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45941.021957986108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45941.021957986108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45941.021957986108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45941.021957986108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45941.021957986108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45941.021957986108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45941.021957986108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45941.021957986108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45941.021957986108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45941.021957986108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45941.021957986108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45941.021957986108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45941.021957986108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45941.021957986108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45941.021957986108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45941.021957986108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45941.021957986108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45941.021957986108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45941.021957986108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45941.021957986108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45941.021957986108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45941.021957986108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45941.021957986108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45941.021957986108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45941.021957986108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45941.021957986108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45941.021957986108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45941.021957986108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45941.021957986108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45941.021957986108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45941.021957986108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45941.021957986108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45941.021957986108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45941.021957986108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45941.021957986108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45941.021957986108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45941.021957986108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45941.021957986108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45941.021957986108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45941.021957986108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45941.021957986108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45941.021957986108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45941.021957986108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45941.021957986108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45941.021957986108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45941.021957986108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45941.021957986108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45941.021957986108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45941.021957986108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45941.021957986108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45941.021957986108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45941.021957986108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45941.021957986108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45941.021957986108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45941.021957986108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45941.021957986108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45941.021957986108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45941.021957986108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45941.021957986108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45941.021957986108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45941.021957986108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45941.021957986108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45941.021957986108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45941.021957986108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45941.021957986108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45941.021957986108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45941.021957986108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45941.021957986108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45941.021957986108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45941.021957986108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45941.021957986108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45941.021957986108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45941.021957986108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45941.021957986108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45941.021957986108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45941.021957986108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45941.021957986108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45941.021957986108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45941.021957986108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45941.021957986108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45941.021957986108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45941.021957986108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45941.021957986108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45941.021957986108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45941.021957986108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45941.021957986108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45941.021957986108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45941.021957986108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45941.021957986108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45941.021957986108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45941.021957986108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45941.021957986108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45941.021957986108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45941.021957986108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45941.021957986108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45941.021957986108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45941.021957986108</v>
      </c>
      <c r="H182" s="113"/>
      <c r="I182" s="109" t="str">
        <f>IFERROR(VLOOKUP(D182,DB!A:F,6,0),"")</f>
        <v/>
      </c>
      <c r="J182" s="108" t="str">
        <f>IFERROR(VLOOKUP(D182,DB!A:G,7,0),"")</f>
        <v/>
      </c>
      <c r="K182" s="114"/>
      <c r="L182" s="115" t="str">
        <f>IFERROR(VLOOKUP(D182,DB!A:I,9,0),"")</f>
        <v/>
      </c>
    </row>
  </sheetData>
  <dataValidations count="2">
    <dataValidation allowBlank="1" showInputMessage="1" showErrorMessage="1" sqref="E1" xr:uid="{380493DB-286A-4683-AF55-C78F04945A49}"/>
    <dataValidation type="list" allowBlank="1" showInputMessage="1" showErrorMessage="1" sqref="E3 E5:E1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2025-10-10T21:33:06Z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