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298" documentId="13_ncr:1_{F6CB121F-512D-4AA6-A0C1-0FB36C537598}" xr6:coauthVersionLast="47" xr6:coauthVersionMax="47" xr10:uidLastSave="{D4C0D5F4-B827-48CD-81E0-67F23C6211CA}"/>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6" i="1" l="1"/>
  <c r="G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J3" i="1"/>
  <c r="J4" i="1"/>
  <c r="J5" i="1"/>
  <c r="J6" i="1"/>
  <c r="J7" i="1"/>
  <c r="J8" i="1"/>
  <c r="J9" i="1"/>
  <c r="J10" i="1"/>
  <c r="J11" i="1"/>
  <c r="J12" i="1"/>
  <c r="J13" i="1"/>
  <c r="J14" i="1"/>
  <c r="J15"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<sst xmlns="http://schemas.openxmlformats.org/spreadsheetml/2006/main" count="178592" uniqueCount="39080">
  <si>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</si>
  <si>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</si>
  <si>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</si>
  <si>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</si>
  <si>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</si>
  <si>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</si>
  <si>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</si>
  <si>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</si>
  <si>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</si>
  <si>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</si>
  <si>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</si>
  <si>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</si>
  <si>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</si>
  <si>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</si>
  <si>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</si>
  <si>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</si>
  <si>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</si>
  <si>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</si>
  <si>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</si>
  <si>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</si>
  <si>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</si>
  <si>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</si>
  <si>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</si>
  <si>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</si>
  <si>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</si>
  <si>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</si>
  <si>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</si>
  <si>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</si>
  <si>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</si>
  <si>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</si>
  <si>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</si>
  <si>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</si>
  <si>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</si>
  <si>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</si>
  <si>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</si>
  <si>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</si>
  <si>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</si>
  <si>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</si>
  <si>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</si>
  <si>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</si>
  <si>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</si>
  <si>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</si>
  <si>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</si>
  <si>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</si>
  <si>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</si>
  <si>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</si>
  <si>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</si>
  <si>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</si>
  <si>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</si>
  <si>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</si>
  <si>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</si>
  <si>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</si>
  <si>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</si>
  <si>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</si>
  <si>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</si>
  <si>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</si>
  <si>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</si>
  <si>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</si>
  <si>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</si>
  <si>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</si>
  <si>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</si>
  <si>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</si>
  <si>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</si>
  <si>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</si>
  <si>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</si>
  <si>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</si>
  <si>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</si>
  <si>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</si>
  <si>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</si>
  <si>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</si>
  <si>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</si>
  <si>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</si>
  <si>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</si>
  <si>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</si>
  <si>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</si>
  <si>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</si>
  <si>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</si>
  <si>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</si>
  <si>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</si>
  <si>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</si>
  <si>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</si>
  <si>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</si>
  <si>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</si>
  <si>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</si>
  <si>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</si>
  <si>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</si>
  <si>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</si>
  <si>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</si>
  <si>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</si>
  <si>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</si>
  <si>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</si>
  <si>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</si>
  <si>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</si>
  <si>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</si>
  <si>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</si>
  <si>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</si>
  <si>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</si>
  <si>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</si>
  <si>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</si>
  <si>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</si>
  <si>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</si>
  <si>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</si>
  <si>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</si>
  <si>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</si>
  <si>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</si>
  <si>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</si>
  <si>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</si>
  <si>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</si>
  <si>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</si>
  <si>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</si>
  <si>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</si>
  <si>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</si>
  <si>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</si>
  <si>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</si>
  <si>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</si>
  <si>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</si>
  <si>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</si>
  <si>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</si>
  <si>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</si>
  <si>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</si>
  <si>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</si>
  <si>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</si>
  <si>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</si>
  <si>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</si>
  <si>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</si>
  <si>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</si>
  <si>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</si>
  <si>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</si>
  <si>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</si>
  <si>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</si>
  <si>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</si>
  <si>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</si>
  <si>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</si>
  <si>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</si>
  <si>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</si>
  <si>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</si>
  <si>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</si>
  <si>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</si>
  <si>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</si>
  <si>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</si>
  <si>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</si>
  <si>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</si>
  <si>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</si>
  <si>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</si>
  <si>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</si>
  <si>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</si>
  <si>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</si>
  <si>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</si>
  <si>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</si>
  <si>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</si>
  <si>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</si>
  <si>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</si>
  <si>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</si>
  <si>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</si>
  <si>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</si>
  <si>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</si>
  <si>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</si>
  <si>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</si>
  <si>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</si>
  <si>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</si>
  <si>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</si>
  <si>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</si>
  <si>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</si>
  <si>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</si>
  <si>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</si>
  <si>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</si>
  <si>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</si>
  <si>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</si>
  <si>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</si>
  <si>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</si>
  <si>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</si>
  <si>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</si>
  <si>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</si>
  <si>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</si>
  <si>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</si>
  <si>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</si>
  <si>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</si>
  <si>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</si>
  <si>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</si>
  <si>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</si>
  <si>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</si>
  <si>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</si>
  <si>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</si>
  <si>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</si>
  <si>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</si>
  <si>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</si>
  <si>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</si>
  <si>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</si>
  <si>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</si>
  <si>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</si>
  <si>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</si>
  <si>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</si>
  <si>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</si>
  <si>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</si>
  <si>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</si>
  <si>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</si>
  <si>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</si>
  <si>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</si>
  <si>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</si>
  <si>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</si>
  <si>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</si>
  <si>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</si>
  <si>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</si>
  <si>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</si>
  <si>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</si>
  <si>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</si>
  <si>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</si>
  <si>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</si>
  <si>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</si>
  <si>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</si>
  <si>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</si>
  <si>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</si>
  <si>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</si>
  <si>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</si>
  <si>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</si>
  <si>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</si>
  <si>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</si>
  <si>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</si>
  <si>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</si>
  <si>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</si>
  <si>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</si>
  <si>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</si>
  <si>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</si>
  <si>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</si>
  <si>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</si>
  <si>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</si>
  <si>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</si>
  <si>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</si>
  <si>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</si>
  <si>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</si>
  <si>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</si>
  <si>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</si>
  <si>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</si>
  <si>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</si>
  <si>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</si>
  <si>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</si>
  <si>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</si>
  <si>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</si>
  <si>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</si>
  <si>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</si>
  <si>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</si>
  <si>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</si>
  <si>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</si>
  <si>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</si>
  <si>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</si>
  <si>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</si>
  <si>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</si>
  <si>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</si>
  <si>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</si>
  <si>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</si>
  <si>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</si>
  <si>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</si>
  <si>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</si>
  <si>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</si>
  <si>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</si>
  <si>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</si>
  <si>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</si>
  <si>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</si>
  <si>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</si>
  <si>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</si>
  <si>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</si>
  <si>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</si>
  <si>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</si>
  <si>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</si>
  <si>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</si>
  <si>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</si>
  <si>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</si>
  <si>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</si>
  <si>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</si>
  <si>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</si>
  <si>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</si>
  <si>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</si>
  <si>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</si>
  <si>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</si>
  <si>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</si>
  <si>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</si>
  <si>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</si>
  <si>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</si>
  <si>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</si>
  <si>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</si>
  <si>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</si>
  <si>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</si>
  <si>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</si>
  <si>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</si>
  <si>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</si>
  <si>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</si>
  <si>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</si>
  <si>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</si>
  <si>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</si>
  <si>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</si>
  <si>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</si>
  <si>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</si>
  <si>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</si>
  <si>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</si>
  <si>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</si>
  <si>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</si>
  <si>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</si>
  <si>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</si>
  <si>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</si>
  <si>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</si>
  <si>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</si>
  <si>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</si>
  <si>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</si>
  <si>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</si>
  <si>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</si>
  <si>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</si>
  <si>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</si>
  <si>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</si>
  <si>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</si>
  <si>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</si>
  <si>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</si>
  <si>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</si>
  <si>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</si>
  <si>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</si>
  <si>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</si>
  <si>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</si>
  <si>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</si>
  <si>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</si>
  <si>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</si>
  <si>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</si>
  <si>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</si>
  <si>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</si>
  <si>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</si>
  <si>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</si>
  <si>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</si>
  <si>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</si>
  <si>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</si>
  <si>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</si>
  <si>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</si>
  <si>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</si>
  <si>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</si>
  <si>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</si>
  <si>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</si>
  <si>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</si>
  <si>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</si>
  <si>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</si>
  <si>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</si>
  <si>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</si>
  <si>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</si>
  <si>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</si>
  <si>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</si>
  <si>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</si>
  <si>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</si>
  <si>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</si>
  <si>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</si>
  <si>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</si>
  <si>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</si>
  <si>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</si>
  <si>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</si>
  <si>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</si>
  <si>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</si>
  <si>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</si>
  <si>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</si>
  <si>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</si>
  <si>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</si>
  <si>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</si>
  <si>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</si>
  <si>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</si>
  <si>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</si>
  <si>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</si>
  <si>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</si>
  <si>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</si>
  <si>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</si>
  <si>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</si>
  <si>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</si>
  <si>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</si>
  <si>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</si>
  <si>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</si>
  <si>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</si>
  <si>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</si>
  <si>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</si>
  <si>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</si>
  <si>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</si>
  <si>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</si>
  <si>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</si>
  <si>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</si>
  <si>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</si>
  <si>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</si>
  <si>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</si>
  <si>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</si>
  <si>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</si>
  <si>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</si>
  <si>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</si>
  <si>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</si>
  <si>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</si>
  <si>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</si>
  <si>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</si>
  <si>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</si>
  <si>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</si>
  <si>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</si>
  <si>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</si>
  <si>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</si>
  <si>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</si>
  <si>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</si>
  <si>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</si>
  <si>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</si>
  <si>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</si>
  <si>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</si>
  <si>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</si>
  <si>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</si>
  <si>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</si>
  <si>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</si>
  <si>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</si>
  <si>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</si>
  <si>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</si>
  <si>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</si>
  <si>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</si>
  <si>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</si>
  <si>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</si>
  <si>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</si>
  <si>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</si>
  <si>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</si>
  <si>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</si>
  <si>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</si>
  <si>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</si>
  <si>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</si>
  <si>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</si>
  <si>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</si>
  <si>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</si>
  <si>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</si>
  <si>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</si>
  <si>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</si>
  <si>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</si>
  <si>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</si>
  <si>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</si>
  <si>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</si>
  <si>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</si>
  <si>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</si>
  <si>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</si>
  <si>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</si>
  <si>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</si>
  <si>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</si>
  <si>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</si>
  <si>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</si>
  <si>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</si>
  <si>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</si>
  <si>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</si>
  <si>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</si>
  <si>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</si>
  <si>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</si>
  <si>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</si>
  <si>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</si>
  <si>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</si>
  <si>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</si>
  <si>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</si>
  <si>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</si>
  <si>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</si>
  <si>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</si>
  <si>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</si>
  <si>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</si>
  <si>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</si>
  <si>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</si>
  <si>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</si>
  <si>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</si>
  <si>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</si>
  <si>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</si>
  <si>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</si>
  <si>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</si>
  <si>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</si>
  <si>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</si>
  <si>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</si>
  <si>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</si>
  <si>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</si>
  <si>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</si>
  <si>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</si>
  <si>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</si>
  <si>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</si>
  <si>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</si>
  <si>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</si>
  <si>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</si>
  <si>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</si>
  <si>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</si>
  <si>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</si>
  <si>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</si>
  <si>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</si>
  <si>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</si>
  <si>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</si>
  <si>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</si>
  <si>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</si>
  <si>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</si>
  <si>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</si>
  <si>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</si>
  <si>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</si>
  <si>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</si>
  <si>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</si>
  <si>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</si>
  <si>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</si>
  <si>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</si>
  <si>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</si>
  <si>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</si>
  <si>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</si>
  <si>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</si>
  <si>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</si>
  <si>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</si>
  <si>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</si>
  <si>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</si>
  <si>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</si>
  <si>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</si>
  <si>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</si>
  <si>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</si>
  <si>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</si>
  <si>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</si>
  <si>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</si>
  <si>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</si>
  <si>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</si>
  <si>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</si>
  <si>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</si>
  <si>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</si>
  <si>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</si>
  <si>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</si>
  <si>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</si>
  <si>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</si>
  <si>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</si>
  <si>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</si>
  <si>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</si>
  <si>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</si>
  <si>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</si>
  <si>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</si>
  <si>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</si>
  <si>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</si>
  <si>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</si>
  <si>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</si>
  <si>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</si>
  <si>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</si>
  <si>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</si>
  <si>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</si>
  <si>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</si>
  <si>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</si>
  <si>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</si>
  <si>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</si>
  <si>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</si>
  <si>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</si>
  <si>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</si>
  <si>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</si>
  <si>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</si>
  <si>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</si>
  <si>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</si>
  <si>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</si>
  <si>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</si>
  <si>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</si>
  <si>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</si>
  <si>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</si>
  <si>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</si>
  <si>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</si>
  <si>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</si>
  <si>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</si>
  <si>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</si>
  <si>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</si>
  <si>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</si>
  <si>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</si>
  <si>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</si>
  <si>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</si>
  <si>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</si>
  <si>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</si>
  <si>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</si>
  <si>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</si>
  <si>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</si>
  <si>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</si>
  <si>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</si>
  <si>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</si>
  <si>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</si>
  <si>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</si>
  <si>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</si>
  <si>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</si>
  <si>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</si>
  <si>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</si>
  <si>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</si>
  <si>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</si>
  <si>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</si>
  <si>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</si>
  <si>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</si>
  <si>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</si>
  <si>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</si>
  <si>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</si>
  <si>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</si>
  <si>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</si>
  <si>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</si>
  <si>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</si>
  <si>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</si>
  <si>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</si>
  <si>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</si>
  <si>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</si>
  <si>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</si>
  <si>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</si>
  <si>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</si>
  <si>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</si>
  <si>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</si>
  <si>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</si>
  <si>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</si>
  <si>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</si>
  <si>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</si>
  <si>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</si>
  <si>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</si>
  <si>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</si>
  <si>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</si>
  <si>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</si>
  <si>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</si>
  <si>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</si>
  <si>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</si>
  <si>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</si>
  <si>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</si>
  <si>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</si>
  <si>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</si>
  <si>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</si>
  <si>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</si>
  <si>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</si>
  <si>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</si>
  <si>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</si>
  <si>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</si>
  <si>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</si>
  <si>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</si>
  <si>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</si>
  <si>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</si>
  <si>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</si>
  <si>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</si>
  <si>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</si>
  <si>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</si>
  <si>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</si>
  <si>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</si>
  <si>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</si>
  <si>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</si>
  <si>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</si>
  <si>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</si>
  <si>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</si>
  <si>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</si>
  <si>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</si>
  <si>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</si>
  <si>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</si>
  <si>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</si>
  <si>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</si>
  <si>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</si>
  <si>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</si>
  <si>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</si>
  <si>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</si>
  <si>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</si>
  <si>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</si>
  <si>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</si>
  <si>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</si>
  <si>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</si>
  <si>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</si>
  <si>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</si>
  <si>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</si>
  <si>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</si>
  <si>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</si>
  <si>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</si>
  <si>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</si>
  <si>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</si>
  <si>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</si>
  <si>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</si>
  <si>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</si>
  <si>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</si>
  <si>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</si>
  <si>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</si>
  <si>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</si>
  <si>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</si>
  <si>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</si>
  <si>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</si>
  <si>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</si>
  <si>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</si>
  <si>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</si>
  <si>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</si>
  <si>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</si>
  <si>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</si>
  <si>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</si>
  <si>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</si>
  <si>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</si>
  <si>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</si>
  <si>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</si>
  <si>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</si>
  <si>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</si>
  <si>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</si>
  <si>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</si>
  <si>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</si>
  <si>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</si>
  <si>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</si>
  <si>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</si>
  <si>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</si>
  <si>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</si>
  <si>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</si>
  <si>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</si>
  <si>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</si>
  <si>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</si>
  <si>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</si>
  <si>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</si>
  <si>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</si>
  <si>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</si>
  <si>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</si>
  <si>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</si>
  <si>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</si>
  <si>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</si>
  <si>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</si>
  <si>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</si>
  <si>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</si>
  <si>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</si>
  <si>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</si>
  <si>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</si>
  <si>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</si>
  <si>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</si>
  <si>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</si>
  <si>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</si>
  <si>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</si>
  <si>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</si>
  <si>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</si>
  <si>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</si>
  <si>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</si>
  <si>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</si>
  <si>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</si>
  <si>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</si>
  <si>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</si>
  <si>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</si>
  <si>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</si>
  <si>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</si>
  <si>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</si>
  <si>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</si>
  <si>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</si>
  <si>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</si>
  <si>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</si>
  <si>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</si>
  <si>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</si>
  <si>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</si>
  <si>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</si>
  <si>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</si>
  <si>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</si>
  <si>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</si>
  <si>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</si>
  <si>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</si>
  <si>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</si>
  <si>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</si>
  <si>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</si>
  <si>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</si>
  <si>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</si>
  <si>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</si>
  <si>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</si>
  <si>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</si>
  <si>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</si>
  <si>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</si>
  <si>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</si>
  <si>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</si>
  <si>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</si>
  <si>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</si>
  <si>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</si>
  <si>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</si>
  <si>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</si>
  <si>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</si>
  <si>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</si>
  <si>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</si>
  <si>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</si>
  <si>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</si>
  <si>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</si>
  <si>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</si>
  <si>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</si>
  <si>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</si>
  <si>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</si>
  <si>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</si>
  <si>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</si>
  <si>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</si>
  <si>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</si>
  <si>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</si>
  <si>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</si>
  <si>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</si>
  <si>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</si>
  <si>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</si>
  <si>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</si>
  <si>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</si>
  <si>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</si>
  <si>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</si>
  <si>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</si>
  <si>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</si>
  <si>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</si>
  <si>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</si>
  <si>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</si>
  <si>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</si>
  <si>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</si>
  <si>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</si>
  <si>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</si>
  <si>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</si>
  <si>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</si>
  <si>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</si>
  <si>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</si>
  <si>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</si>
  <si>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</si>
  <si>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</si>
  <si>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</si>
  <si>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</si>
  <si>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</si>
  <si>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</si>
  <si>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</si>
  <si>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</si>
  <si>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</si>
  <si>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</si>
  <si>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</si>
  <si>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</si>
  <si>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</si>
  <si>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</si>
  <si>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</si>
  <si>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</si>
  <si>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</si>
  <si>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</si>
  <si>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</si>
  <si>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</si>
  <si>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</si>
  <si>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</si>
  <si>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</si>
  <si>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</si>
  <si>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</si>
  <si>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</si>
  <si>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</si>
  <si>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</si>
  <si>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</si>
  <si>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</si>
  <si>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</si>
  <si>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</si>
  <si>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</si>
  <si>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</si>
  <si>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</si>
  <si>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</si>
  <si>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</si>
  <si>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</si>
  <si>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</si>
  <si>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</si>
  <si>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</si>
  <si>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</si>
  <si>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</si>
  <si>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</si>
  <si>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</si>
  <si>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</si>
  <si>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</si>
  <si>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</si>
  <si>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</si>
  <si>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</si>
  <si>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</si>
  <si>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</si>
  <si>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</si>
  <si>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</si>
  <si>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</si>
  <si>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</si>
  <si>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</si>
  <si>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</si>
  <si>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</si>
  <si>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</si>
  <si>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</si>
  <si>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</si>
  <si>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</si>
  <si>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</si>
  <si>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</si>
  <si>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</si>
  <si>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</si>
  <si>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</si>
  <si>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</si>
  <si>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</si>
  <si>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</si>
  <si>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</si>
  <si>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</si>
  <si>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</si>
  <si>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</si>
  <si>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</si>
  <si>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</si>
  <si>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</si>
  <si>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</si>
  <si>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</si>
  <si>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</si>
  <si>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</si>
  <si>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</si>
  <si>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</si>
  <si>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</si>
  <si>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</si>
  <si>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</si>
  <si>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</si>
  <si>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</si>
  <si>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</si>
  <si>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</si>
  <si>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</si>
  <si>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</si>
  <si>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</si>
  <si>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</si>
  <si>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</si>
  <si>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</si>
  <si>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</si>
  <si>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</si>
  <si>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</si>
  <si>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</si>
  <si>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</si>
  <si>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</si>
  <si>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</si>
  <si>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</si>
  <si>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</si>
  <si>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</si>
  <si>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</si>
  <si>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</si>
  <si>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</si>
  <si>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</si>
  <si>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</si>
  <si>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</si>
  <si>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</si>
  <si>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</si>
  <si>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</si>
  <si>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</si>
  <si>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</si>
  <si>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</si>
  <si>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</si>
  <si>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</si>
  <si>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</si>
  <si>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</si>
  <si>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</si>
  <si>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</si>
  <si>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</si>
  <si>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</si>
  <si>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</si>
  <si>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</si>
  <si>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</si>
  <si>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</si>
  <si>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</si>
  <si>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</si>
  <si>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</si>
  <si>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</si>
  <si>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</si>
  <si>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</si>
  <si>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</si>
  <si>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</si>
  <si>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</si>
  <si>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</si>
  <si>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</si>
  <si>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</si>
  <si>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</si>
  <si>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</si>
  <si>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</si>
  <si>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</si>
  <si>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</si>
  <si>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</si>
  <si>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</si>
  <si>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</si>
  <si>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</si>
  <si>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</si>
  <si>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</si>
  <si>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</si>
  <si>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</si>
  <si>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</si>
  <si>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</si>
  <si>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</si>
  <si>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</si>
  <si>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</si>
  <si>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</si>
  <si>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</si>
  <si>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</si>
  <si>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</si>
  <si>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</si>
  <si>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</si>
  <si>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</si>
  <si>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</si>
  <si>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</si>
  <si>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</si>
  <si>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</si>
  <si>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</si>
  <si>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</si>
  <si>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</si>
  <si>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</si>
  <si>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</si>
  <si>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</si>
  <si>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</si>
  <si>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</si>
  <si>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</si>
  <si>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</si>
  <si>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</si>
  <si>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</si>
  <si>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</si>
  <si>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</si>
  <si>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</si>
  <si>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</si>
  <si>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</si>
  <si>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</si>
  <si>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</si>
  <si>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</si>
  <si>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</si>
  <si>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</si>
  <si>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</si>
  <si>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</si>
  <si>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</si>
  <si>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</si>
  <si>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</si>
  <si>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</si>
  <si>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</si>
  <si>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</si>
  <si>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</si>
  <si>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</si>
  <si>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</si>
  <si>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</si>
  <si>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</si>
  <si>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</si>
  <si>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</si>
  <si>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</si>
  <si>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</si>
  <si>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</si>
  <si>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</si>
  <si>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</si>
  <si>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</si>
  <si>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</si>
  <si>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</si>
  <si>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</si>
  <si>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</si>
  <si>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</si>
  <si>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</si>
  <si>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</si>
  <si>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</si>
  <si>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</si>
  <si>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</si>
  <si>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</si>
  <si>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</si>
  <si>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</si>
  <si>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</si>
  <si>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</si>
  <si>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</si>
  <si>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</si>
  <si>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</si>
  <si>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</si>
  <si>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</si>
  <si>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</si>
  <si>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</si>
  <si>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</si>
  <si>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</si>
  <si>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</si>
  <si>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</si>
  <si>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</si>
  <si>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</si>
  <si>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</si>
  <si>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</si>
  <si>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</si>
  <si>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</si>
  <si>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</si>
  <si>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</si>
  <si>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</si>
  <si>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</si>
  <si>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</si>
  <si>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</si>
  <si>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</si>
  <si>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</si>
  <si>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</si>
  <si>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</si>
  <si>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</si>
  <si>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</si>
  <si>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</si>
  <si>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</si>
  <si>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</si>
  <si>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</si>
  <si>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</si>
  <si>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</si>
  <si>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</si>
  <si>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</si>
  <si>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</si>
  <si>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</si>
  <si>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</si>
  <si>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</si>
  <si>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</si>
  <si>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</si>
  <si>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</si>
  <si>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</si>
  <si>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</si>
  <si>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</si>
  <si>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</si>
  <si>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</si>
  <si>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</si>
  <si>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</si>
  <si>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</si>
  <si>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</si>
  <si>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</si>
  <si>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</si>
  <si>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</si>
  <si>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</si>
  <si>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</si>
  <si>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</si>
  <si>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</si>
  <si>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</si>
  <si>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</si>
  <si>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</si>
  <si>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</si>
  <si>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</si>
  <si>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</si>
  <si>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</si>
  <si>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</si>
  <si>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</si>
  <si>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</si>
  <si>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</si>
  <si>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</si>
  <si>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</si>
  <si>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</si>
  <si>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</si>
  <si>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</si>
  <si>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</si>
  <si>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</si>
  <si>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</si>
  <si>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</si>
  <si>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</si>
  <si>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</si>
  <si>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</si>
  <si>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</si>
  <si>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</si>
  <si>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</si>
  <si>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</si>
  <si>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</si>
  <si>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</si>
  <si>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</si>
  <si>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</si>
  <si>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</si>
  <si>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</si>
  <si>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</si>
  <si>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</si>
  <si>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</si>
  <si>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</si>
  <si>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</si>
  <si>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</si>
  <si>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</si>
  <si>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</si>
  <si>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</si>
  <si>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</si>
  <si>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</si>
  <si>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</si>
  <si>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</si>
  <si>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</si>
  <si>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</si>
  <si>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</si>
  <si>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</si>
  <si>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</si>
  <si>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</si>
  <si>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</si>
  <si>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</si>
  <si>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</si>
  <si>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</si>
  <si>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</si>
  <si>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</si>
  <si>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</si>
  <si>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</si>
  <si>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</si>
  <si>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</si>
  <si>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</si>
  <si>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</si>
  <si>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</si>
  <si>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</si>
  <si>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</si>
  <si>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</si>
  <si>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</si>
  <si>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</si>
  <si>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</si>
  <si>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</si>
  <si>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</si>
  <si>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</si>
  <si>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</si>
  <si>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</si>
  <si>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</si>
  <si>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</si>
  <si>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</si>
  <si>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</si>
  <si>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</si>
  <si>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</si>
  <si>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</si>
  <si>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</si>
  <si>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</si>
  <si>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</si>
  <si>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</si>
  <si>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</si>
  <si>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</si>
  <si>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</si>
  <si>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</si>
  <si>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</si>
  <si>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</si>
  <si>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</si>
  <si>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</si>
  <si>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</si>
  <si>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</si>
  <si>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</si>
  <si>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</si>
  <si>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</si>
  <si>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</si>
  <si>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</si>
  <si>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</si>
  <si>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</si>
  <si>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</si>
  <si>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</si>
  <si>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</si>
  <si>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</si>
  <si>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</si>
  <si>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</si>
  <si>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</si>
  <si>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</si>
  <si>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</si>
  <si>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</si>
  <si>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</si>
  <si>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</si>
  <si>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</si>
  <si>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</si>
  <si>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</si>
  <si>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</si>
  <si>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</si>
  <si>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</si>
  <si>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</si>
  <si>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</si>
  <si>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</si>
  <si>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</si>
  <si>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</si>
  <si>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</si>
  <si>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</si>
  <si>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</si>
  <si>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</si>
  <si>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</si>
  <si>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</si>
  <si>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</si>
  <si>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</si>
  <si>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</si>
  <si>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</si>
  <si>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</si>
  <si>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</si>
  <si>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</si>
  <si>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</si>
  <si>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</si>
  <si>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</si>
  <si>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</si>
  <si>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</si>
  <si>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</si>
  <si>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</si>
  <si>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</si>
  <si>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</si>
  <si>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</si>
  <si>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</si>
  <si>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</si>
  <si>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</si>
  <si>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</si>
  <si>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</si>
  <si>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</si>
  <si>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</si>
  <si>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</si>
  <si>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</si>
  <si>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</si>
  <si>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</si>
  <si>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</si>
  <si>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</si>
  <si>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</si>
  <si>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</si>
  <si>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</si>
  <si>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</si>
  <si>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</si>
  <si>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</si>
  <si>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</si>
  <si>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</si>
  <si>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</si>
  <si>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</si>
  <si>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</si>
  <si>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</si>
  <si>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</si>
  <si>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</si>
  <si>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</si>
  <si>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</si>
  <si>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</si>
  <si>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</si>
  <si>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</si>
  <si>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</si>
  <si>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</si>
  <si>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</si>
  <si>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</si>
  <si>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</si>
  <si>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</si>
  <si>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</si>
  <si>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</si>
  <si>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</si>
  <si>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</si>
  <si>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</si>
  <si>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</si>
  <si>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</si>
  <si>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</si>
  <si>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</si>
  <si>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</si>
  <si>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</si>
  <si>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</si>
  <si>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</si>
  <si>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</si>
  <si>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</si>
  <si>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</si>
  <si>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</si>
  <si>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</si>
  <si>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</si>
  <si>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</si>
  <si>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</si>
  <si>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</si>
  <si>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</si>
  <si>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</si>
  <si>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</si>
  <si>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</si>
  <si>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</si>
  <si>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</si>
  <si>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</si>
  <si>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</si>
  <si>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</si>
  <si>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</si>
  <si>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</si>
  <si>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</si>
  <si>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</si>
  <si>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</si>
  <si>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</si>
  <si>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</si>
  <si>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</si>
  <si>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</si>
  <si>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</si>
  <si>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</si>
  <si>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</si>
  <si>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</si>
  <si>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</si>
  <si>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</si>
  <si>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</si>
  <si>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</si>
  <si>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</si>
  <si>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</si>
  <si>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</si>
  <si>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</si>
  <si>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</si>
  <si>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</si>
  <si>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</si>
  <si>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</si>
  <si>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</si>
  <si>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</si>
  <si>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</si>
  <si>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</si>
  <si>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</si>
  <si>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</si>
  <si>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</si>
  <si>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</si>
  <si>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</si>
  <si>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</si>
  <si>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</si>
  <si>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</si>
  <si>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</si>
  <si>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</si>
  <si>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</si>
  <si>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</si>
  <si>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</si>
  <si>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</si>
  <si>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</si>
  <si>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</si>
  <si>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</si>
  <si>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</si>
  <si>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</si>
  <si>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</si>
  <si>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</si>
  <si>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</si>
  <si>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</si>
  <si>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</si>
  <si>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</si>
  <si>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</si>
  <si>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</si>
  <si>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</si>
  <si>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</si>
  <si>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</si>
  <si>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</si>
  <si>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</si>
  <si>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</si>
  <si>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</si>
  <si>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</si>
  <si>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</si>
  <si>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</si>
  <si>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</si>
  <si>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</si>
  <si>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</si>
  <si>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</si>
  <si>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</si>
  <si>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</si>
  <si>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</si>
  <si>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</si>
  <si>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</si>
  <si>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</si>
  <si>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</si>
  <si>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</si>
  <si>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</si>
  <si>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</si>
  <si>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</si>
  <si>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</si>
  <si>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</si>
  <si>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</si>
  <si>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</si>
  <si>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</si>
  <si>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</si>
  <si>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</si>
  <si>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</si>
  <si>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</si>
  <si>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</si>
  <si>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</si>
  <si>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</si>
  <si>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</si>
  <si>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</si>
  <si>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</si>
  <si>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</si>
  <si>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</si>
  <si>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</si>
  <si>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</si>
  <si>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</si>
  <si>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</si>
  <si>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</si>
  <si>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</si>
  <si>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</si>
  <si>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</si>
  <si>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</si>
  <si>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</si>
  <si>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</si>
  <si>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</si>
  <si>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</si>
  <si>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</si>
  <si>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</si>
  <si>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</si>
  <si>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</si>
  <si>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</si>
  <si>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</si>
  <si>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</si>
  <si>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</si>
  <si>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</si>
  <si>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</si>
  <si>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</si>
  <si>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</si>
  <si>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</si>
  <si>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</si>
  <si>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</si>
  <si>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</si>
  <si>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</si>
  <si>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</si>
  <si>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</si>
  <si>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</si>
  <si>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</si>
  <si>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</si>
  <si>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</si>
  <si>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</si>
  <si>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</si>
  <si>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</si>
  <si>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</si>
  <si>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</si>
  <si>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</si>
  <si>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</si>
  <si>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</si>
  <si>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</si>
  <si>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</si>
  <si>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</si>
  <si>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</si>
  <si>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</si>
  <si>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</si>
  <si>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</si>
  <si>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</si>
  <si>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</si>
  <si>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</si>
  <si>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</si>
  <si>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</si>
  <si>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</si>
  <si>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</si>
  <si>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</si>
  <si>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</si>
  <si>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</si>
  <si>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</si>
  <si>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</si>
  <si>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</si>
  <si>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</si>
  <si>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</si>
  <si>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</si>
  <si>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</si>
  <si>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</si>
  <si>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</si>
  <si>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</si>
  <si>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</si>
  <si>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</si>
  <si>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</si>
  <si>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</si>
  <si>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</si>
  <si>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</si>
  <si>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</si>
  <si>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</si>
  <si>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</si>
  <si>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</si>
  <si>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</si>
  <si>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</si>
  <si>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</si>
  <si>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</si>
  <si>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</si>
  <si>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</si>
  <si>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</si>
  <si>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</si>
  <si>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</si>
  <si>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</si>
  <si>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</si>
  <si>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</si>
  <si>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</si>
  <si>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</si>
  <si>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</si>
  <si>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</si>
  <si>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</si>
  <si>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</si>
  <si>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</si>
  <si>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</si>
  <si>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</si>
  <si>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</si>
  <si>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</si>
  <si>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</si>
  <si>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</si>
  <si>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</si>
  <si>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</si>
  <si>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</si>
  <si>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</si>
  <si>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</si>
  <si>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</si>
  <si>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</si>
  <si>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</si>
  <si>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</si>
  <si>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</si>
  <si>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</si>
  <si>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</si>
  <si>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</si>
  <si>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</si>
  <si>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</si>
  <si>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</si>
  <si>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</si>
  <si>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</si>
  <si>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</si>
  <si>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</si>
  <si>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</si>
  <si>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</si>
  <si>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</si>
  <si>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</si>
  <si>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</si>
  <si>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</si>
  <si>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</si>
  <si>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</si>
  <si>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</si>
  <si>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</si>
  <si>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</si>
  <si>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</si>
  <si>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</si>
  <si>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</si>
  <si>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</si>
  <si>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</si>
  <si>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</si>
  <si>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</si>
  <si>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</si>
  <si>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</si>
  <si>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</si>
  <si>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</si>
  <si>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</si>
  <si>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</si>
  <si>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</si>
  <si>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</si>
  <si>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</si>
  <si>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</si>
  <si>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</si>
  <si>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</si>
  <si>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</si>
  <si>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</si>
  <si>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</si>
  <si>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</si>
  <si>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</si>
  <si>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</si>
  <si>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</si>
  <si>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</si>
  <si>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</si>
  <si>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</si>
  <si>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</si>
  <si>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</si>
  <si>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</si>
  <si>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</si>
  <si>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</si>
  <si>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</si>
  <si>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</si>
  <si>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</si>
  <si>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</si>
  <si>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</si>
  <si>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</si>
  <si>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</si>
  <si>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</si>
  <si>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</si>
  <si>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</si>
  <si>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</si>
  <si>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</si>
  <si>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</si>
  <si>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</si>
  <si>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</si>
  <si>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</si>
  <si>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</si>
  <si>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</si>
  <si>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</si>
  <si>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</si>
  <si>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</si>
  <si>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</si>
  <si>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</si>
  <si>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</si>
  <si>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</si>
  <si>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</si>
  <si>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</si>
  <si>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</si>
  <si>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</si>
  <si>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</si>
  <si>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</si>
  <si>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</si>
  <si>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</si>
  <si>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</si>
  <si>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</si>
  <si>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</si>
  <si>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</si>
  <si>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</si>
  <si>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</si>
  <si>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</si>
  <si>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</si>
  <si>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</si>
  <si>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</si>
  <si>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</si>
  <si>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</si>
  <si>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</si>
  <si>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</si>
  <si>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</si>
  <si>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</si>
  <si>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</si>
  <si>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</si>
  <si>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</si>
  <si>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</si>
  <si>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</si>
  <si>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</si>
  <si>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</si>
  <si>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</si>
  <si>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</si>
  <si>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</si>
  <si>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</si>
  <si>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</si>
  <si>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</si>
  <si>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</si>
  <si>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</si>
  <si>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</si>
  <si>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</si>
  <si>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</si>
  <si>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</si>
  <si>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</si>
  <si>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</si>
  <si>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</si>
  <si>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</si>
  <si>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</si>
  <si>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</si>
  <si>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</si>
  <si>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</si>
  <si>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</si>
  <si>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</si>
  <si>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</si>
  <si>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</si>
  <si>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</si>
  <si>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</si>
  <si>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</si>
  <si>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</si>
  <si>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</si>
  <si>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</si>
  <si>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</si>
  <si>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</si>
  <si>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</si>
  <si>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</si>
  <si>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</si>
  <si>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</si>
  <si>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</si>
  <si>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</si>
  <si>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</si>
  <si>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</si>
  <si>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</si>
  <si>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</si>
  <si>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</si>
  <si>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</si>
  <si>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</si>
  <si>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</si>
  <si>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</si>
  <si>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</si>
  <si>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</si>
  <si>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</si>
  <si>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</si>
  <si>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</si>
  <si>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</si>
  <si>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</si>
  <si>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</si>
  <si>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</si>
  <si>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</si>
  <si>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</si>
  <si>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</si>
  <si>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</si>
  <si>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</si>
  <si>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</si>
  <si>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</si>
  <si>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</si>
  <si>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</si>
  <si>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</si>
  <si>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</si>
  <si>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</si>
  <si>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</si>
  <si>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</si>
  <si>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</si>
  <si>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</si>
  <si>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</si>
  <si>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</si>
  <si>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</si>
  <si>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</si>
  <si>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</si>
  <si>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</si>
  <si>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</si>
  <si>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</si>
  <si>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</si>
  <si>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</si>
  <si>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</si>
  <si>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</si>
  <si>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</si>
  <si>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</si>
  <si>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</si>
  <si>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</si>
  <si>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</si>
  <si>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</si>
  <si>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</si>
  <si>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</si>
  <si>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</si>
  <si>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</si>
  <si>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</si>
  <si>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</si>
  <si>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</si>
  <si>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</si>
  <si>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</si>
  <si>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</si>
  <si>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</si>
  <si>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</si>
  <si>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</si>
  <si>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</si>
  <si>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</si>
  <si>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</si>
  <si>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</si>
  <si>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</si>
  <si>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</si>
  <si>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</si>
  <si>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</si>
  <si>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</si>
  <si>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</si>
  <si>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</si>
  <si>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</si>
  <si>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</si>
  <si>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</si>
  <si>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</si>
  <si>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</si>
  <si>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</si>
  <si>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</si>
  <si>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</si>
  <si>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</si>
  <si>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</si>
  <si>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</si>
  <si>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</si>
  <si>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</si>
  <si>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</si>
  <si>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</si>
  <si>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</si>
  <si>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</si>
  <si>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</si>
  <si>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</si>
  <si>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</si>
  <si>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</si>
  <si>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</si>
  <si>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</si>
  <si>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</si>
  <si>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</si>
  <si>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</si>
  <si>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</si>
  <si>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</si>
  <si>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</si>
  <si>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</si>
  <si>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</si>
  <si>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</si>
  <si>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</si>
  <si>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</si>
  <si>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</si>
  <si>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</si>
  <si>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</si>
  <si>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</si>
  <si>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</si>
  <si>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</si>
  <si>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</si>
  <si>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</si>
  <si>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</si>
  <si>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</si>
  <si>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</si>
  <si>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</si>
  <si>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</si>
  <si>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</si>
  <si>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</si>
  <si>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</si>
  <si>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</si>
  <si>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</si>
  <si>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</si>
  <si>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</si>
  <si>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</si>
  <si>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</si>
  <si>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</si>
  <si>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</si>
  <si>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</si>
  <si>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</si>
  <si>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</si>
  <si>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</si>
  <si>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</si>
  <si>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</si>
  <si>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</si>
  <si>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</si>
  <si>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</si>
  <si>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</si>
  <si>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</si>
  <si>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</si>
  <si>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</si>
  <si>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</si>
  <si>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</si>
  <si>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</si>
  <si>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</si>
  <si>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</si>
  <si>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</si>
  <si>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</si>
  <si>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</si>
  <si>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</si>
  <si>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</si>
  <si>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</si>
  <si>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</si>
  <si>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</si>
  <si>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</si>
  <si>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</si>
  <si>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</si>
  <si>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</si>
  <si>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</si>
  <si>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</si>
  <si>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</si>
  <si>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</si>
  <si>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</si>
  <si>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</si>
  <si>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</si>
  <si>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</si>
  <si>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</si>
  <si>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</si>
  <si>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</si>
  <si>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</si>
  <si>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</si>
  <si>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</si>
  <si>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</si>
  <si>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</si>
  <si>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</si>
  <si>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</si>
  <si>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</si>
  <si>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</si>
  <si>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</si>
  <si>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</si>
  <si>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</si>
  <si>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</si>
  <si>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</si>
  <si>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</si>
  <si>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</si>
  <si>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</si>
  <si>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</si>
  <si>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</si>
  <si>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</si>
  <si>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</si>
  <si>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</si>
  <si>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</si>
  <si>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</si>
  <si>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</si>
  <si>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</si>
  <si>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</si>
  <si>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</si>
  <si>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</si>
  <si>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</si>
  <si>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</si>
  <si>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</si>
  <si>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</si>
  <si>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</si>
  <si>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</si>
  <si>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</si>
  <si>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</si>
  <si>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</si>
  <si>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</si>
  <si>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</si>
  <si>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</si>
  <si>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</si>
  <si>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</si>
  <si>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</si>
  <si>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</si>
  <si>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</si>
  <si>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</si>
  <si>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</si>
  <si>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</si>
  <si>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</si>
  <si>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</si>
  <si>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</si>
  <si>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</si>
  <si>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</si>
  <si>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</si>
  <si>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</si>
  <si>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</si>
  <si>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</si>
  <si>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</si>
  <si>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</si>
  <si>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</si>
  <si>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</si>
  <si>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</si>
  <si>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</si>
  <si>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</si>
  <si>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</si>
  <si>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</si>
  <si>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</si>
  <si>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</si>
  <si>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</si>
  <si>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</si>
  <si>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</si>
  <si>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</si>
  <si>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</si>
  <si>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</si>
  <si>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</si>
  <si>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</si>
  <si>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</si>
  <si>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</si>
  <si>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</si>
  <si>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</si>
  <si>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</si>
  <si>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</si>
  <si>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</si>
  <si>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</si>
  <si>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</si>
  <si>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</si>
  <si>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</si>
  <si>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</si>
  <si>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</si>
  <si>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</si>
  <si>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</si>
  <si>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</si>
  <si>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</si>
  <si>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</si>
  <si>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</si>
  <si>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</si>
  <si>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</si>
  <si>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</si>
  <si>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</si>
  <si>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</si>
  <si>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</si>
  <si>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</si>
  <si>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</si>
  <si>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</si>
  <si>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</si>
  <si>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</si>
  <si>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</si>
  <si>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</si>
  <si>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</si>
  <si>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</si>
  <si>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</si>
  <si>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</si>
  <si>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</si>
  <si>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</si>
  <si>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</si>
  <si>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</si>
  <si>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</si>
  <si>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</si>
  <si>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</si>
  <si>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</si>
  <si>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</si>
  <si>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</si>
  <si>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</si>
  <si>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</si>
  <si>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</si>
  <si>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</si>
  <si>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</si>
  <si>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</si>
  <si>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</si>
  <si>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</si>
  <si>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</si>
  <si>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</si>
  <si>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</si>
  <si>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</si>
  <si>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</si>
  <si>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</si>
  <si>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</si>
  <si>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</si>
  <si>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</si>
  <si>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</si>
  <si>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</si>
  <si>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</si>
  <si>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</si>
  <si>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</si>
  <si>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</si>
  <si>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</si>
  <si>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</si>
  <si>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</si>
  <si>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</si>
  <si>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</si>
  <si>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</si>
  <si>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</si>
  <si>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</si>
  <si>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</si>
  <si>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</si>
  <si>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</si>
  <si>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</si>
  <si>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</si>
  <si>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</si>
  <si>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</si>
  <si>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</si>
  <si>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</si>
  <si>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</si>
  <si>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</si>
  <si>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</si>
  <si>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</si>
  <si>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</si>
  <si>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</si>
  <si>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</si>
  <si>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</si>
  <si>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</si>
  <si>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</si>
  <si>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</si>
  <si>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</si>
  <si>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</si>
  <si>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</si>
  <si>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</si>
  <si>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</si>
  <si>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</si>
  <si>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</si>
  <si>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</si>
  <si>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</si>
  <si>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</si>
  <si>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</si>
  <si>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</si>
  <si>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</si>
  <si>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</si>
  <si>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</si>
  <si>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</si>
  <si>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</si>
  <si>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</si>
  <si>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</si>
  <si>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</si>
  <si>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</si>
  <si>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</si>
  <si>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</si>
  <si>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</si>
  <si>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</si>
  <si>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</si>
  <si>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</si>
  <si>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</si>
  <si>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</si>
  <si>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</si>
  <si>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</si>
  <si>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</si>
  <si>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</si>
  <si>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</si>
  <si>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</si>
  <si>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</si>
  <si>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</si>
  <si>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</si>
  <si>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</si>
  <si>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</si>
  <si>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</si>
  <si>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</si>
  <si>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</si>
  <si>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</si>
  <si>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</si>
  <si>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</si>
  <si>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</si>
  <si>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</si>
  <si>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</si>
  <si>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</si>
  <si>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</si>
  <si>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</si>
  <si>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</si>
  <si>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</si>
  <si>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</si>
  <si>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</si>
  <si>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</si>
  <si>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</si>
  <si>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</si>
  <si>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</si>
  <si>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</si>
  <si>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</si>
  <si>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</si>
  <si>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</si>
  <si>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</si>
  <si>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</si>
  <si>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</si>
  <si>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</si>
  <si>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</si>
  <si>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</si>
  <si>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</si>
  <si>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</si>
  <si>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</si>
  <si>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</si>
  <si>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</si>
  <si>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</si>
  <si>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</si>
  <si>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</si>
  <si>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</si>
  <si>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</si>
  <si>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</si>
  <si>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</si>
  <si>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</si>
  <si>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</si>
  <si>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</si>
  <si>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</si>
  <si>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</si>
  <si>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</si>
  <si>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</si>
  <si>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</si>
  <si>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</si>
  <si>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</si>
  <si>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</si>
  <si>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</si>
  <si>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</si>
  <si>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</si>
  <si>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</si>
  <si>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</si>
  <si>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</si>
  <si>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</si>
  <si>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</si>
  <si>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</si>
  <si>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</si>
  <si>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</si>
  <si>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</si>
  <si>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</si>
  <si>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</si>
  <si>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</si>
  <si>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</si>
  <si>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</si>
  <si>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</si>
  <si>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</si>
  <si>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</si>
  <si>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</si>
  <si>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</si>
  <si>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</si>
  <si>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</si>
  <si>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</si>
  <si>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</si>
  <si>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</si>
  <si>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</si>
  <si>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</si>
  <si>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</si>
  <si>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</si>
  <si>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</si>
  <si>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</si>
  <si>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</si>
  <si>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</si>
  <si>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</si>
  <si>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</si>
  <si>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</si>
  <si>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</si>
  <si>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</si>
  <si>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</si>
  <si>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</si>
  <si>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</si>
  <si>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</si>
  <si>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</si>
  <si>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</si>
  <si>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</si>
  <si>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</si>
  <si>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</si>
  <si>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</si>
  <si>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</si>
  <si>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</si>
  <si>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</si>
  <si>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</si>
  <si>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</si>
  <si>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</si>
  <si>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</si>
  <si>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</si>
  <si>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</si>
  <si>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</si>
  <si>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</si>
  <si>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</si>
  <si>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</si>
  <si>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</si>
  <si>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</si>
  <si>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</si>
  <si>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</si>
  <si>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</si>
  <si>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</si>
  <si>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</si>
  <si>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</si>
  <si>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</si>
  <si>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</si>
  <si>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</si>
  <si>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</si>
  <si>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</si>
  <si>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</si>
  <si>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</si>
  <si>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</si>
  <si>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</si>
  <si>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</si>
  <si>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</si>
  <si>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</si>
  <si>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</si>
  <si>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</si>
  <si>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</si>
  <si>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</si>
  <si>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</si>
  <si>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</si>
  <si>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</si>
  <si>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</si>
  <si>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</si>
  <si>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</si>
  <si>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</si>
  <si>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</si>
  <si>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</si>
  <si>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</si>
  <si>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</si>
  <si>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</si>
  <si>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</si>
  <si>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</si>
  <si>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</si>
  <si>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</si>
  <si>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</si>
  <si>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</si>
  <si>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</si>
  <si>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</si>
  <si>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</si>
  <si>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</si>
  <si>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</si>
  <si>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</si>
  <si>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</si>
  <si>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</si>
  <si>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</si>
  <si>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</si>
  <si>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</si>
  <si>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</si>
  <si>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</si>
  <si>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</si>
  <si>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</si>
  <si>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</si>
  <si>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</si>
  <si>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</si>
  <si>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</si>
  <si>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</si>
  <si>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</si>
  <si>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</si>
  <si>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</si>
  <si>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</si>
  <si>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</si>
  <si>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</si>
  <si>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</si>
  <si>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</si>
  <si>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</si>
  <si>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</si>
  <si>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</si>
  <si>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</si>
  <si>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</si>
  <si>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</si>
  <si>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</si>
  <si>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</si>
  <si>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</si>
  <si>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</si>
  <si>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</si>
  <si>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</si>
  <si>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</si>
  <si>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</si>
  <si>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</si>
  <si>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</si>
  <si>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</si>
  <si>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</si>
  <si>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</si>
  <si>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</si>
  <si>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</si>
  <si>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</si>
  <si>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</si>
  <si>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</si>
  <si>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</si>
  <si>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</si>
  <si>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</si>
  <si>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</si>
  <si>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</si>
  <si>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</si>
  <si>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</si>
  <si>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</si>
  <si>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</si>
  <si>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</si>
  <si>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</si>
  <si>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</si>
  <si>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</si>
  <si>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</si>
  <si>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</si>
  <si>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</si>
  <si>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</si>
  <si>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</si>
  <si>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</si>
  <si>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</si>
  <si>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</si>
  <si>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</si>
  <si>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</si>
  <si>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</si>
  <si>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</si>
  <si>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</si>
  <si>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</si>
  <si>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</si>
  <si>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</si>
  <si>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</si>
  <si>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</si>
  <si>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</si>
  <si>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</si>
  <si>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</si>
  <si>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</si>
  <si>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</si>
  <si>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</si>
  <si>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</si>
  <si>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</si>
  <si>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</si>
  <si>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</si>
  <si>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</si>
  <si>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</si>
  <si>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</si>
  <si>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</si>
  <si>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</si>
  <si>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</si>
  <si>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</si>
  <si>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</si>
  <si>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</si>
  <si>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</si>
  <si>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</si>
  <si>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</si>
  <si>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</si>
  <si>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</si>
  <si>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</si>
  <si>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</si>
  <si>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</si>
  <si>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</si>
  <si>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</si>
  <si>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</si>
  <si>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</si>
  <si>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</si>
  <si>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</si>
  <si>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</si>
  <si>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</si>
  <si>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</si>
  <si>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</si>
  <si>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</si>
  <si>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</si>
  <si>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</si>
  <si>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</si>
  <si>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</si>
  <si>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</si>
  <si>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</si>
  <si>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</si>
  <si>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</si>
  <si>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</si>
  <si>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</si>
  <si>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</si>
  <si>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</si>
  <si>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</si>
  <si>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</si>
  <si>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</si>
  <si>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</si>
  <si>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</si>
  <si>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</si>
  <si>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</si>
  <si>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</si>
  <si>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</si>
  <si>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</si>
  <si>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</si>
  <si>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</si>
  <si>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</si>
  <si>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</si>
  <si>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</si>
  <si>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</si>
  <si>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</si>
  <si>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</si>
  <si>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</si>
  <si>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</si>
  <si>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</si>
  <si>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</si>
  <si>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</si>
  <si>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</si>
  <si>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</si>
  <si>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</si>
  <si>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</si>
  <si>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</si>
  <si>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</si>
  <si>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</si>
  <si>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</si>
  <si>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</si>
  <si>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</si>
  <si>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</si>
  <si>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</si>
  <si>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</si>
  <si>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</si>
  <si>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</si>
  <si>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</si>
  <si>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</si>
  <si>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</si>
  <si>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</si>
  <si>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</si>
  <si>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</si>
  <si>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</si>
  <si>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</si>
  <si>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</si>
  <si>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</si>
  <si>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</si>
  <si>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</si>
  <si>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</si>
  <si>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</si>
  <si>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</si>
  <si>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</si>
  <si>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</si>
  <si>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</si>
  <si>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</si>
  <si>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</si>
  <si>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</si>
  <si>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</si>
  <si>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</si>
  <si>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</si>
  <si>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</si>
  <si>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</si>
  <si>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</si>
  <si>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</si>
  <si>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</si>
  <si>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</si>
  <si>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</si>
  <si>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</si>
  <si>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</si>
  <si>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</si>
  <si>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</si>
  <si>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</si>
  <si>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</si>
  <si>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</si>
  <si>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</si>
  <si>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</si>
  <si>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</si>
  <si>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</si>
  <si>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</si>
  <si>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</si>
  <si>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</si>
  <si>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</si>
  <si>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</si>
  <si>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</si>
  <si>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</si>
  <si>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</si>
  <si>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</si>
  <si>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</si>
  <si>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</si>
  <si>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</si>
  <si>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</si>
  <si>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</si>
  <si>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</si>
  <si>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</si>
  <si>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</si>
  <si>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</si>
  <si>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</si>
  <si>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</si>
  <si>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</si>
  <si>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</si>
  <si>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</si>
  <si>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</si>
  <si>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</si>
  <si>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</si>
  <si>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</si>
  <si>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</si>
  <si>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</si>
  <si>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</si>
  <si>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</si>
  <si>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</si>
  <si>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</si>
  <si>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</si>
  <si>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</si>
  <si>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</si>
  <si>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</si>
  <si>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</si>
  <si>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</si>
  <si>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</si>
  <si>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</si>
  <si>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</si>
  <si>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</si>
  <si>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</si>
  <si>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</si>
  <si>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</si>
  <si>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</si>
  <si>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</si>
  <si>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</si>
  <si>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</si>
  <si>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</si>
  <si>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</si>
  <si>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</si>
  <si>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</si>
  <si>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</si>
  <si>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</si>
  <si>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</si>
  <si>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</si>
  <si>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</si>
  <si>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</si>
  <si>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</si>
  <si>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</si>
  <si>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</si>
  <si>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</si>
  <si>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</si>
  <si>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</si>
  <si>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</si>
  <si>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</si>
  <si>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</si>
  <si>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</si>
  <si>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</si>
  <si>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</si>
  <si>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</si>
  <si>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</si>
  <si>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</si>
  <si>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</si>
  <si>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</si>
  <si>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</si>
  <si>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</si>
  <si>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</si>
  <si>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</si>
  <si>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</si>
  <si>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</si>
  <si>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</si>
  <si>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</si>
  <si>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</si>
  <si>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</si>
  <si>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</si>
  <si>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</si>
  <si>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</si>
  <si>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</si>
  <si>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</si>
  <si>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</si>
  <si>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</si>
  <si>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</si>
  <si>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</si>
  <si>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</si>
  <si>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</si>
  <si>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</si>
  <si>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</si>
  <si>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</si>
  <si>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</si>
  <si>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</si>
  <si>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</si>
  <si>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</si>
  <si>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</si>
  <si>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</si>
  <si>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</si>
  <si>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</si>
  <si>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</si>
  <si>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</si>
  <si>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</si>
  <si>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</si>
  <si>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</si>
  <si>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</si>
  <si>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</si>
  <si>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</si>
  <si>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</si>
  <si>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</si>
  <si>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</si>
  <si>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</si>
  <si>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</si>
  <si>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</si>
  <si>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</si>
  <si>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</si>
  <si>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</si>
  <si>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</si>
  <si>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</si>
  <si>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</si>
  <si>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</si>
  <si>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</si>
  <si>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</si>
  <si>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</si>
  <si>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</si>
  <si>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</si>
  <si>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</si>
  <si>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</si>
  <si>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</si>
  <si>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</si>
  <si>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</si>
  <si>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</si>
  <si>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</si>
  <si>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</si>
  <si>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</si>
  <si>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</si>
  <si>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</si>
  <si>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</si>
  <si>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</si>
  <si>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</si>
  <si>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</si>
  <si>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</si>
  <si>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</si>
  <si>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</si>
  <si>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</si>
  <si>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</si>
  <si>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</si>
  <si>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</si>
  <si>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</si>
  <si>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</si>
  <si>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</si>
  <si>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</si>
  <si>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</si>
  <si>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</si>
  <si>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</si>
  <si>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</si>
  <si>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</si>
  <si>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</si>
  <si>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</si>
  <si>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</si>
  <si>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</si>
  <si>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</si>
  <si>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</si>
  <si>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</si>
  <si>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</si>
  <si>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</si>
  <si>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</si>
  <si>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</si>
  <si>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</si>
  <si>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</si>
  <si>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</si>
  <si>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</si>
  <si>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</si>
  <si>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</si>
  <si>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</si>
  <si>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</si>
  <si>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</si>
  <si>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</si>
  <si>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</si>
  <si>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</si>
  <si>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</si>
  <si>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</si>
  <si>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</si>
  <si>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</si>
  <si>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</si>
  <si>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</si>
  <si>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</si>
  <si>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</si>
  <si>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</si>
  <si>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</si>
  <si>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</si>
  <si>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</si>
  <si>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</si>
  <si>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</si>
  <si>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</si>
  <si>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</si>
  <si>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</si>
  <si>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</si>
  <si>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</si>
  <si>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</si>
  <si>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</si>
  <si>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</si>
  <si>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</si>
  <si>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</si>
  <si>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</si>
  <si>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</si>
  <si>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</si>
  <si>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</si>
  <si>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</si>
  <si>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</si>
  <si>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</si>
  <si>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</si>
  <si>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</si>
  <si>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</si>
  <si>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</si>
  <si>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</si>
  <si>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</si>
  <si>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</si>
  <si>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</si>
  <si>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</si>
  <si>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</si>
  <si>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</si>
  <si>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</si>
  <si>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</si>
  <si>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</si>
  <si>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</si>
  <si>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</si>
  <si>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</si>
  <si>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</si>
  <si>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</si>
  <si>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</si>
  <si>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</si>
  <si>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</si>
  <si>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</si>
  <si>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</si>
  <si>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</si>
  <si>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</si>
  <si>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</si>
  <si>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</si>
  <si>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</si>
  <si>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</si>
  <si>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</si>
  <si>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</si>
  <si>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</si>
  <si>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</si>
  <si>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</si>
  <si>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</si>
  <si>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</si>
  <si>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</si>
  <si>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</si>
  <si>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</si>
  <si>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</si>
  <si>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</si>
  <si>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</si>
  <si>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</si>
  <si>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</si>
  <si>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</si>
  <si>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</si>
  <si>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</si>
  <si>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</si>
  <si>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</si>
  <si>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</si>
  <si>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</si>
  <si>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</si>
  <si>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</si>
  <si>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</si>
  <si>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</si>
  <si>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</si>
  <si>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</si>
  <si>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</si>
  <si>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</si>
  <si>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</si>
  <si>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</si>
  <si>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</si>
  <si>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</si>
  <si>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</si>
  <si>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</si>
  <si>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</si>
  <si>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</si>
  <si>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</si>
  <si>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</si>
  <si>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</si>
  <si>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</si>
  <si>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</si>
  <si>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</si>
  <si>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</si>
  <si>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</si>
  <si>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</si>
  <si>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</si>
  <si>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</si>
  <si>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</si>
  <si>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</si>
  <si>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</si>
  <si>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</si>
  <si>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</si>
  <si>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</si>
  <si>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</si>
  <si>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</si>
  <si>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</si>
  <si>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</si>
  <si>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</si>
  <si>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</si>
  <si>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</si>
  <si>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</si>
  <si>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</si>
  <si>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</si>
  <si>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</si>
  <si>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</si>
  <si>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</si>
  <si>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</si>
  <si>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</si>
  <si>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</si>
  <si>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</si>
  <si>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</si>
  <si>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</si>
  <si>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</si>
  <si>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</si>
  <si>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</si>
  <si>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</si>
  <si>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</si>
  <si>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</si>
  <si>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</si>
  <si>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</si>
  <si>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</si>
  <si>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</si>
  <si>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</si>
  <si>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</si>
  <si>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</si>
  <si>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</si>
  <si>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</si>
  <si>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</si>
  <si>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</si>
  <si>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</si>
  <si>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</si>
  <si>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</si>
  <si>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</si>
  <si>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</si>
  <si>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</si>
  <si>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</si>
  <si>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</si>
  <si>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</si>
  <si>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</si>
  <si>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</si>
  <si>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</si>
  <si>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</si>
  <si>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</si>
  <si>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</si>
  <si>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</si>
  <si>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</si>
  <si>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</si>
  <si>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</si>
  <si>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</si>
  <si>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</si>
  <si>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</si>
  <si>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</si>
  <si>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</si>
  <si>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</si>
  <si>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</si>
  <si>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</si>
  <si>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</si>
  <si>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</si>
  <si>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</si>
  <si>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</si>
  <si>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</si>
  <si>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</si>
  <si>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</si>
  <si>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</si>
  <si>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</si>
  <si>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</si>
  <si>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</si>
  <si>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</si>
  <si>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</si>
  <si>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</si>
  <si>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</si>
  <si>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</si>
  <si>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</si>
  <si>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</si>
  <si>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</si>
  <si>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</si>
  <si>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</si>
  <si>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</si>
  <si>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</si>
  <si>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</si>
  <si>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</si>
  <si>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</si>
  <si>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</si>
  <si>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</si>
  <si>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</si>
  <si>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</si>
  <si>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</si>
  <si>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</si>
  <si>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</si>
  <si>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</si>
  <si>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</si>
  <si>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</si>
  <si>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</si>
  <si>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</si>
  <si>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</si>
  <si>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</si>
  <si>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</si>
  <si>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</si>
  <si>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</si>
  <si>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</si>
  <si>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</si>
  <si>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</si>
  <si>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</si>
  <si>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</si>
  <si>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</si>
  <si>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</si>
  <si>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</si>
  <si>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</si>
  <si>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</si>
  <si>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</si>
  <si>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</si>
  <si>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</si>
  <si>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</si>
  <si>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</si>
  <si>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</si>
  <si>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</si>
  <si>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</si>
  <si>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</si>
  <si>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</si>
  <si>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</si>
  <si>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</si>
  <si>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</si>
  <si>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</si>
  <si>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</si>
  <si>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</si>
  <si>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</si>
  <si>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</si>
  <si>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</si>
  <si>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</si>
  <si>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</si>
  <si>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</si>
  <si>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</si>
  <si>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</si>
  <si>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</si>
  <si>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</si>
  <si>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</si>
  <si>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</si>
  <si>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</si>
  <si>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</si>
  <si>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</si>
  <si>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</si>
  <si>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</si>
  <si>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</si>
  <si>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</si>
  <si>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</si>
  <si>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</si>
  <si>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</si>
  <si>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</si>
  <si>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</si>
  <si>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</si>
  <si>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</si>
  <si>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</si>
  <si>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</si>
  <si>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</si>
  <si>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</si>
  <si>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</si>
  <si>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</si>
  <si>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</si>
  <si>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</si>
  <si>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</si>
  <si>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</si>
  <si>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</si>
  <si>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</si>
  <si>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</si>
  <si>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</si>
  <si>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</si>
  <si>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</si>
  <si>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</si>
  <si>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</si>
  <si>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</si>
  <si>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</si>
  <si>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</si>
  <si>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</si>
  <si>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</si>
  <si>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</si>
  <si>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</si>
  <si>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</si>
  <si>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</si>
  <si>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</si>
  <si>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</si>
  <si>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</si>
  <si>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</si>
  <si>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</si>
  <si>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</si>
  <si>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</si>
  <si>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</si>
  <si>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</si>
  <si>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</si>
  <si>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</si>
  <si>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</si>
  <si>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</si>
  <si>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</si>
  <si>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</si>
  <si>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</si>
  <si>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</si>
  <si>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</si>
  <si>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</si>
  <si>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</si>
  <si>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</si>
  <si>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</si>
  <si>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</si>
  <si>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</si>
  <si>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</si>
  <si>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</si>
  <si>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</si>
  <si>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</si>
  <si>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</si>
  <si>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</si>
  <si>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</si>
  <si>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</si>
  <si>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</si>
  <si>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</si>
  <si>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</si>
  <si>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</si>
  <si>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</si>
  <si>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</si>
  <si>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</si>
  <si>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</si>
  <si>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</si>
  <si>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</si>
  <si>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</si>
  <si>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</si>
  <si>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</si>
  <si>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</si>
  <si>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</si>
  <si>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</si>
  <si>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</si>
  <si>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</si>
  <si>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</si>
  <si>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</si>
  <si>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</si>
  <si>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</si>
  <si>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</si>
  <si>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</si>
  <si>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</si>
  <si>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</si>
  <si>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</si>
  <si>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</si>
  <si>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</si>
  <si>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</si>
  <si>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</si>
  <si>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</si>
  <si>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</si>
  <si>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</si>
  <si>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</si>
  <si>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</si>
  <si>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</si>
  <si>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</si>
  <si>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</si>
  <si>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</si>
  <si>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</si>
  <si>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</si>
  <si>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</si>
  <si>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</si>
  <si>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</si>
  <si>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</si>
  <si>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</si>
  <si>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</si>
  <si>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</si>
  <si>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</si>
  <si>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</si>
  <si>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</si>
  <si>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</si>
  <si>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</si>
  <si>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</si>
  <si>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</si>
  <si>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</si>
  <si>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</si>
  <si>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</si>
  <si>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</si>
  <si>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</si>
  <si>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</si>
  <si>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</si>
  <si>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</si>
  <si>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</si>
  <si>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</si>
  <si>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</si>
  <si>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</si>
  <si>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</si>
  <si>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</si>
  <si>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</si>
  <si>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</si>
  <si>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</si>
  <si>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</si>
  <si>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</si>
  <si>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</si>
  <si>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</si>
  <si>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</si>
  <si>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</si>
  <si>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</si>
  <si>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</si>
  <si>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</si>
  <si>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</si>
  <si>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</si>
  <si>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</si>
  <si>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</si>
  <si>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</si>
  <si>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</si>
  <si>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</si>
  <si>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</si>
  <si>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</si>
  <si>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</si>
  <si>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</si>
  <si>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</si>
  <si>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</si>
  <si>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</si>
  <si>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</si>
  <si>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</si>
  <si>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</si>
  <si>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</si>
  <si>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</si>
  <si>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</si>
  <si>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</si>
  <si>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</si>
  <si>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</si>
  <si>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</si>
  <si>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</si>
  <si>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</si>
  <si>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</si>
  <si>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</si>
  <si>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</si>
  <si>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</si>
  <si>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</si>
  <si>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</si>
  <si>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</si>
  <si>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</si>
  <si>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</si>
  <si>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</si>
  <si>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</si>
  <si>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</si>
  <si>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</si>
  <si>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</si>
  <si>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</si>
  <si>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</si>
  <si>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</si>
  <si>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</si>
  <si>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</si>
  <si>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</si>
  <si>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</si>
  <si>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</si>
  <si>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</si>
  <si>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</si>
  <si>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</si>
  <si>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</si>
  <si>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</si>
  <si>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</si>
  <si>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</si>
  <si>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</si>
  <si>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</si>
  <si>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</si>
  <si>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</si>
  <si>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</si>
  <si>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</si>
  <si>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</si>
  <si>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</si>
  <si>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</si>
  <si>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</si>
  <si>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</si>
  <si>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</si>
  <si>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</si>
  <si>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</si>
  <si>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</si>
  <si>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</si>
  <si>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</si>
  <si>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</si>
  <si>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</si>
  <si>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</si>
  <si>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</si>
  <si>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</si>
  <si>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</si>
  <si>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</si>
  <si>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</si>
  <si>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</si>
  <si>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</si>
  <si>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</si>
  <si>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</si>
  <si>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</si>
  <si>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</si>
  <si>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</si>
  <si>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</si>
  <si>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</si>
  <si>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</si>
  <si>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</si>
  <si>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</si>
  <si>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</si>
  <si>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</si>
  <si>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</si>
  <si>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</si>
  <si>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</si>
  <si>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</si>
  <si>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</si>
  <si>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</si>
  <si>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</si>
  <si>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</si>
  <si>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</si>
  <si>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</si>
  <si>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</si>
  <si>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</si>
  <si>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</si>
  <si>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</si>
  <si>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</si>
  <si>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</si>
  <si>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</si>
  <si>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</si>
  <si>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</si>
  <si>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</si>
  <si>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</si>
  <si>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</si>
  <si>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</si>
  <si>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</si>
  <si>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</si>
  <si>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</si>
  <si>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</si>
  <si>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</si>
  <si>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</si>
  <si>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</si>
  <si>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</si>
  <si>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</si>
  <si>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</si>
  <si>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</si>
  <si>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</si>
  <si>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</si>
  <si>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</si>
  <si>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</si>
  <si>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</si>
  <si>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</si>
  <si>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</si>
  <si>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</si>
  <si>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</si>
  <si>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</si>
  <si>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</si>
  <si>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</si>
  <si>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</si>
  <si>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</si>
  <si>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</si>
  <si>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</si>
  <si>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</si>
  <si>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</si>
  <si>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</si>
  <si>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</si>
  <si>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</si>
  <si>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</si>
  <si>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</si>
  <si>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</si>
  <si>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</si>
  <si>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</si>
  <si>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</si>
  <si>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</si>
  <si>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</si>
  <si>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</si>
  <si>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</si>
  <si>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</si>
  <si>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</si>
  <si>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</si>
  <si>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</si>
  <si>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</si>
  <si>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</si>
  <si>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</si>
  <si>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</si>
  <si>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</si>
  <si>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</si>
  <si>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</si>
  <si>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</si>
  <si>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</si>
  <si>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</si>
  <si>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</si>
  <si>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</si>
  <si>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</si>
  <si>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</si>
  <si>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</si>
  <si>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</si>
  <si>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</si>
  <si>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</si>
  <si>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</si>
  <si>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</si>
  <si>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</si>
  <si>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</si>
  <si>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</si>
  <si>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</si>
  <si>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</si>
  <si>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</si>
  <si>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</si>
  <si>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</si>
  <si>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</si>
  <si>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</si>
  <si>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</si>
  <si>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</si>
  <si>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</si>
  <si>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</si>
  <si>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</si>
  <si>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</si>
  <si>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</si>
  <si>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</si>
  <si>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</si>
  <si>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</si>
  <si>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</si>
  <si>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</si>
  <si>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</si>
  <si>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</si>
  <si>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</si>
  <si>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</si>
  <si>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</si>
  <si>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</si>
  <si>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</si>
  <si>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</si>
  <si>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</si>
  <si>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</si>
  <si>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</si>
  <si>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</si>
  <si>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</si>
  <si>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</si>
  <si>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</si>
  <si>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</si>
  <si>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</si>
  <si>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</si>
  <si>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</si>
  <si>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</si>
  <si>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</si>
  <si>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</si>
  <si>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</si>
  <si>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</si>
  <si>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</si>
  <si>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</si>
  <si>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</si>
  <si>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</si>
  <si>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</si>
  <si>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</si>
  <si>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</si>
  <si>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</si>
  <si>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</si>
  <si>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</si>
  <si>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</si>
  <si>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</si>
  <si>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</si>
  <si>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</si>
  <si>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</si>
  <si>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</si>
  <si>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</si>
  <si>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</si>
  <si>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</si>
  <si>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</si>
  <si>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</si>
  <si>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</si>
  <si>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</si>
  <si>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</si>
  <si>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</si>
  <si>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</si>
  <si>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</si>
  <si>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</si>
  <si>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</si>
  <si>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</si>
  <si>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</si>
  <si>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</si>
  <si>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</si>
  <si>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</si>
  <si>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</si>
  <si>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</si>
  <si>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</si>
  <si>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</si>
  <si>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</si>
  <si>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</si>
  <si>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</si>
  <si>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</si>
  <si>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</si>
  <si>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</si>
  <si>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</si>
  <si>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</si>
  <si>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</si>
  <si>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</si>
  <si>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</si>
  <si>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</si>
  <si>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</si>
  <si>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</si>
  <si>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</si>
  <si>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</si>
  <si>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</si>
  <si>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</si>
  <si>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</si>
  <si>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</si>
  <si>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</si>
  <si>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</si>
  <si>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</si>
  <si>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</si>
  <si>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</si>
  <si>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</si>
  <si>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</si>
  <si>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</si>
  <si>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</si>
  <si>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</si>
  <si>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</si>
  <si>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</si>
  <si>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</si>
  <si>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</si>
  <si>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</si>
  <si>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</si>
  <si>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</si>
  <si>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</si>
  <si>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</si>
  <si>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</si>
  <si>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</si>
  <si>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</si>
  <si>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</si>
  <si>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</si>
  <si>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</si>
  <si>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</si>
  <si>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</si>
  <si>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</si>
  <si>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</si>
  <si>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</si>
  <si>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</si>
  <si>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</si>
  <si>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</si>
  <si>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</si>
  <si>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</si>
  <si>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</si>
  <si>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</si>
  <si>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</si>
  <si>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</si>
  <si>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</si>
  <si>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</si>
  <si>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</si>
  <si>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</si>
  <si>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</si>
  <si>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</si>
  <si>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</si>
  <si>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</si>
  <si>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</si>
  <si>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</si>
  <si>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</si>
  <si>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</si>
  <si>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</si>
  <si>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</si>
  <si>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</si>
  <si>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</si>
  <si>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</si>
  <si>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</si>
  <si>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</si>
  <si>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</si>
  <si>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</si>
  <si>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</si>
  <si>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</si>
  <si>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</si>
  <si>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</si>
  <si>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</si>
  <si>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</si>
  <si>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</si>
  <si>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</si>
  <si>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</si>
  <si>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</si>
  <si>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</si>
  <si>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</si>
  <si>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</si>
  <si>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</si>
  <si>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</si>
  <si>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</si>
  <si>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</si>
  <si>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</si>
  <si>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</si>
  <si>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</si>
  <si>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</si>
  <si>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</si>
  <si>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</si>
  <si>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</si>
  <si>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</si>
  <si>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</si>
  <si>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</si>
  <si>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</si>
  <si>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</si>
  <si>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</si>
  <si>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</si>
  <si>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</si>
  <si>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</si>
  <si>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</si>
  <si>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</si>
  <si>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</si>
  <si>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</si>
  <si>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</si>
  <si>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</si>
  <si>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</si>
  <si>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</si>
  <si>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</si>
  <si>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</si>
  <si>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</si>
  <si>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</si>
  <si>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</si>
  <si>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</si>
  <si>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</si>
  <si>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</si>
  <si>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</si>
  <si>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</si>
  <si>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</si>
  <si>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</si>
  <si>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</si>
  <si>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</si>
  <si>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</si>
  <si>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</si>
  <si>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</si>
  <si>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</si>
  <si>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</si>
  <si>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</si>
  <si>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</si>
  <si>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</si>
  <si>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</si>
  <si>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</si>
  <si>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</si>
  <si>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</si>
  <si>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</si>
  <si>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</si>
  <si>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</si>
  <si>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</si>
  <si>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</si>
  <si>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</si>
  <si>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</si>
  <si>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</si>
  <si>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</si>
  <si>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</si>
  <si>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</si>
  <si>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</si>
  <si>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</si>
  <si>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</si>
  <si>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</si>
  <si>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</si>
  <si>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</si>
  <si>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</si>
  <si>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</si>
  <si>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</si>
  <si>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</si>
  <si>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</si>
  <si>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</si>
  <si>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</si>
  <si>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</si>
  <si>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</si>
  <si>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</si>
  <si>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</si>
  <si>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</si>
  <si>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</si>
  <si>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</si>
  <si>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</si>
  <si>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</si>
  <si>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</si>
  <si>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</si>
  <si>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</si>
  <si>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</si>
  <si>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</si>
  <si>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</si>
  <si>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</si>
  <si>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</si>
  <si>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</si>
  <si>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</si>
  <si>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</si>
  <si>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</si>
  <si>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</si>
  <si>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</si>
  <si>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</si>
  <si>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</si>
  <si>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</si>
  <si>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</si>
  <si>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</si>
  <si>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</si>
  <si>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</si>
  <si>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</si>
  <si>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</si>
  <si>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</si>
  <si>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</si>
  <si>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</si>
  <si>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</si>
  <si>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</si>
  <si>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</si>
  <si>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</si>
  <si>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</si>
  <si>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</si>
  <si>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</si>
  <si>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</si>
  <si>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</si>
  <si>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</si>
  <si>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</si>
  <si>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</si>
  <si>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</si>
  <si>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</si>
  <si>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</si>
  <si>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</si>
  <si>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</si>
  <si>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</si>
  <si>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</si>
  <si>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</si>
  <si>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</si>
  <si>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</si>
  <si>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</si>
  <si>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</si>
  <si>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</si>
  <si>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</si>
  <si>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</si>
  <si>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</si>
  <si>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</si>
  <si>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</si>
  <si>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</si>
  <si>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</si>
  <si>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</si>
  <si>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</si>
  <si>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</si>
  <si>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</si>
  <si>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</si>
  <si>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</si>
  <si>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</si>
  <si>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</si>
  <si>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</si>
  <si>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</si>
  <si>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</si>
  <si>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</si>
  <si>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</si>
  <si>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</si>
  <si>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</si>
  <si>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</si>
  <si>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</si>
  <si>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</si>
  <si>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</si>
  <si>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</si>
  <si>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</si>
  <si>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</si>
  <si>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</si>
  <si>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</si>
  <si>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</si>
  <si>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</si>
  <si>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</si>
  <si>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</si>
  <si>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</si>
  <si>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</si>
  <si>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</si>
  <si>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</si>
  <si>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</si>
  <si>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</si>
  <si>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</si>
  <si>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</si>
  <si>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</si>
  <si>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</si>
  <si>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</si>
  <si>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</si>
  <si>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</si>
  <si>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</si>
  <si>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</si>
  <si>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</si>
  <si>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</si>
  <si>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</si>
  <si>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</si>
  <si>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</si>
  <si>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</si>
  <si>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</si>
  <si>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</si>
  <si>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</si>
  <si>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</si>
  <si>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</si>
  <si>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</si>
  <si>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</si>
  <si>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</si>
  <si>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</si>
  <si>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</si>
  <si>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</si>
  <si>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</si>
  <si>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</si>
  <si>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</si>
  <si>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</si>
  <si>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</si>
  <si>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</si>
  <si>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</si>
  <si>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</si>
  <si>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</si>
  <si>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</si>
  <si>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</si>
  <si>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</si>
  <si>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</si>
  <si>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</si>
  <si>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</si>
  <si>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</si>
  <si>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</si>
  <si>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</si>
  <si>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</si>
  <si>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</si>
  <si>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</si>
  <si>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</si>
  <si>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</si>
  <si>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</si>
  <si>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</si>
  <si>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</si>
  <si>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</si>
  <si>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</si>
  <si>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</si>
  <si>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</si>
  <si>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</si>
  <si>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</si>
  <si>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</si>
  <si>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</si>
  <si>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</si>
  <si>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</si>
  <si>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</si>
  <si>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</si>
  <si>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</si>
  <si>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</si>
  <si>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</si>
  <si>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</si>
  <si>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</si>
  <si>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</si>
  <si>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</si>
  <si>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</si>
  <si>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</si>
  <si>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</si>
  <si>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</si>
  <si>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</si>
  <si>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</si>
  <si>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</si>
  <si>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</si>
  <si>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</si>
  <si>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</si>
  <si>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</si>
  <si>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</si>
  <si>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</si>
  <si>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</si>
  <si>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</si>
  <si>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</si>
  <si>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</si>
  <si>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</si>
  <si>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</si>
  <si>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</si>
  <si>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</si>
  <si>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</si>
  <si>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</si>
  <si>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</si>
  <si>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</si>
  <si>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</si>
  <si>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</si>
  <si>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</si>
  <si>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</si>
  <si>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</si>
  <si>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</si>
  <si>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</si>
  <si>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</si>
  <si>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</si>
  <si>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</si>
  <si>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</si>
  <si>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</si>
  <si>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</si>
  <si>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</si>
  <si>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</si>
  <si>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</si>
  <si>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</si>
  <si>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</si>
  <si>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</si>
  <si>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</si>
  <si>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</si>
  <si>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</si>
  <si>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</si>
  <si>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</si>
  <si>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</si>
  <si>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</si>
  <si>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</si>
  <si>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</si>
  <si>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</si>
  <si>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</si>
  <si>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</si>
  <si>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</si>
  <si>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</si>
  <si>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</si>
  <si>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</si>
  <si>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</si>
  <si>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</si>
  <si>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</si>
  <si>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</si>
  <si>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</si>
  <si>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</si>
  <si>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</si>
  <si>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</si>
  <si>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</si>
  <si>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</si>
  <si>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</si>
  <si>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</si>
  <si>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</si>
  <si>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</si>
  <si>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</si>
  <si>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</si>
  <si>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</si>
  <si>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</si>
  <si>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</si>
  <si>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</si>
  <si>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</si>
  <si>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</si>
  <si>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</si>
  <si>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</si>
  <si>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</si>
  <si>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</si>
  <si>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</si>
  <si>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</si>
  <si>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</si>
  <si>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</si>
  <si>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</si>
  <si>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</si>
  <si>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</si>
  <si>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</si>
  <si>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</si>
  <si>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</si>
  <si>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</si>
  <si>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</si>
  <si>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</si>
  <si>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</si>
  <si>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</si>
  <si>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</si>
  <si>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</si>
  <si>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</si>
  <si>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</si>
  <si>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</si>
  <si>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</si>
  <si>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</si>
  <si>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</si>
  <si>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</si>
  <si>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</si>
  <si>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</si>
  <si>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</si>
  <si>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</si>
  <si>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</si>
  <si>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</si>
  <si>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</si>
  <si>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</si>
  <si>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</si>
  <si>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</si>
  <si>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</si>
  <si>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</si>
  <si>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</si>
  <si>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</si>
  <si>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</si>
  <si>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</si>
  <si>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</si>
  <si>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</si>
  <si>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</si>
  <si>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</si>
  <si>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</si>
  <si>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</si>
  <si>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</si>
  <si>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</si>
  <si>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</si>
  <si>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</si>
  <si>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</si>
  <si>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</si>
  <si>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</si>
  <si>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</si>
  <si>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</si>
  <si>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</si>
  <si>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</si>
  <si>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</si>
  <si>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</si>
  <si>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</si>
  <si>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</si>
  <si>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</si>
  <si>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</si>
  <si>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</si>
  <si>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</si>
  <si>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</si>
  <si>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</si>
  <si>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</si>
  <si>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</si>
  <si>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</si>
  <si>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</si>
  <si>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</si>
  <si>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</si>
  <si>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</si>
  <si>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</si>
  <si>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</si>
  <si>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</si>
  <si>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</si>
  <si>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</si>
  <si>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</si>
  <si>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</si>
  <si>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</si>
  <si>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</si>
  <si>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</si>
  <si>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</si>
  <si>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</si>
  <si>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</si>
  <si>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</si>
  <si>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</si>
  <si>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</si>
  <si>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</si>
  <si>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</si>
  <si>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</si>
  <si>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</si>
  <si>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</si>
  <si>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</si>
  <si>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</si>
  <si>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</si>
  <si>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</si>
  <si>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</si>
  <si>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</si>
  <si>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</si>
  <si>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</si>
  <si>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</si>
  <si>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</si>
  <si>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</si>
  <si>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</si>
  <si>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</si>
  <si>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</si>
  <si>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</si>
  <si>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</si>
  <si>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</si>
  <si>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</si>
  <si>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</si>
  <si>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</si>
  <si>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</si>
  <si>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</si>
  <si>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</si>
  <si>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</si>
  <si>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</si>
  <si>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</si>
  <si>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</si>
  <si>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</si>
  <si>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</si>
  <si>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</si>
  <si>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</si>
  <si>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</si>
  <si>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</si>
  <si>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</si>
  <si>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</si>
  <si>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</si>
  <si>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</si>
  <si>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</si>
  <si>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</si>
  <si>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</si>
  <si>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</si>
  <si>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</si>
  <si>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</si>
  <si>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</si>
  <si>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</si>
  <si>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</si>
  <si>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</si>
  <si>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</si>
  <si>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</si>
  <si>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</si>
  <si>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</si>
  <si>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</si>
  <si>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</si>
  <si>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</si>
  <si>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</si>
  <si>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</si>
  <si>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</si>
  <si>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</si>
  <si>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</si>
  <si>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</si>
  <si>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</si>
  <si>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</si>
  <si>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</si>
  <si>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</si>
  <si>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</si>
  <si>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</si>
  <si>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</si>
  <si>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</si>
  <si>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</si>
  <si>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</si>
  <si>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</si>
  <si>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</si>
  <si>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</si>
  <si>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</si>
  <si>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</si>
  <si>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</si>
  <si>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</si>
  <si>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</si>
  <si>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</si>
  <si>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</si>
  <si>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</si>
  <si>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</si>
  <si>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</si>
  <si>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</si>
  <si>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</si>
  <si>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</si>
  <si>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</si>
  <si>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</si>
  <si>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</si>
  <si>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</si>
  <si>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</si>
  <si>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</si>
  <si>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</si>
  <si>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</si>
  <si>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</si>
  <si>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</si>
  <si>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</si>
  <si>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</si>
  <si>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</si>
  <si>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</si>
  <si>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</si>
  <si>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</si>
  <si>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</si>
  <si>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</si>
  <si>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</si>
  <si>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</si>
  <si>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</si>
  <si>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</si>
  <si>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</si>
  <si>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</si>
  <si>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</si>
  <si>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</si>
  <si>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</si>
  <si>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</si>
  <si>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</si>
  <si>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</si>
  <si>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</si>
  <si>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</si>
  <si>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</si>
  <si>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</si>
  <si>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</si>
  <si>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</si>
  <si>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</si>
  <si>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</si>
  <si>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</si>
  <si>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</si>
  <si>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</si>
  <si>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</si>
  <si>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</si>
  <si>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</si>
  <si>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</si>
  <si>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</si>
  <si>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</si>
  <si>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</si>
  <si>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</si>
  <si>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</si>
  <si>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</si>
  <si>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</si>
  <si>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</si>
  <si>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</si>
  <si>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</si>
  <si>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</si>
  <si>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</si>
  <si>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</si>
  <si>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</si>
  <si>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</si>
  <si>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</si>
  <si>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</si>
  <si>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</si>
  <si>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</si>
  <si>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</si>
  <si>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</si>
  <si>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</si>
  <si>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</si>
  <si>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</si>
  <si>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</si>
  <si>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</si>
  <si>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</si>
  <si>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</si>
  <si>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</si>
  <si>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</si>
  <si>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</si>
  <si>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</si>
  <si>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</si>
  <si>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</si>
  <si>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</si>
  <si>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</si>
  <si>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</si>
  <si>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</si>
  <si>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</si>
  <si>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</si>
  <si>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</si>
  <si>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</si>
  <si>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</si>
  <si>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</si>
  <si>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</si>
  <si>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</si>
  <si>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</si>
  <si>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</si>
  <si>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</si>
  <si>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</si>
  <si>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</si>
  <si>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</si>
  <si>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</si>
  <si>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</si>
  <si>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</si>
  <si>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</si>
  <si>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</si>
  <si>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</si>
  <si>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</si>
  <si>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</si>
  <si>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</si>
  <si>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</si>
  <si>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</si>
  <si>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</si>
  <si>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</si>
  <si>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</si>
  <si>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</si>
  <si>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</si>
  <si>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</si>
  <si>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</si>
  <si>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</si>
  <si>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</si>
  <si>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</si>
  <si>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</si>
  <si>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</si>
  <si>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</si>
  <si>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</si>
  <si>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</si>
  <si>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</si>
  <si>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</si>
  <si>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</si>
  <si>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</si>
  <si>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</si>
  <si>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</si>
  <si>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</si>
  <si>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</si>
  <si>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</si>
  <si>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</si>
  <si>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</si>
  <si>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</si>
  <si>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</si>
  <si>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</si>
  <si>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</si>
  <si>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</si>
  <si>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</si>
  <si>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</si>
  <si>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</si>
  <si>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</si>
  <si>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</si>
  <si>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</si>
  <si>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</si>
  <si>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</si>
  <si>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</si>
  <si>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</si>
  <si>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</si>
  <si>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</si>
  <si>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</si>
  <si>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</si>
  <si>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</si>
  <si>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</si>
  <si>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</si>
  <si>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</si>
  <si>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</si>
  <si>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</si>
  <si>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</si>
  <si>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</si>
  <si>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</si>
  <si>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</si>
  <si>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</si>
  <si>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</si>
  <si>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</si>
  <si>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</si>
  <si>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</si>
  <si>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</si>
  <si>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</si>
  <si>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</si>
  <si>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</si>
  <si>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</si>
  <si>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</si>
  <si>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</si>
  <si>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</si>
  <si>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</si>
  <si>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</si>
  <si>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</si>
  <si>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</si>
  <si>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</si>
  <si>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</si>
  <si>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</si>
  <si>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</si>
  <si>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</si>
  <si>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</si>
  <si>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</si>
  <si>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</si>
  <si>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</si>
  <si>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</si>
  <si>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</si>
  <si>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</si>
  <si>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</si>
  <si>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</si>
  <si>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</si>
  <si>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</si>
  <si>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</si>
  <si>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</si>
  <si>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</si>
  <si>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</si>
  <si>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</si>
  <si>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</si>
  <si>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</si>
  <si>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</si>
  <si>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</si>
  <si>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</si>
  <si>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</si>
  <si>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</si>
  <si>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</si>
  <si>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</si>
  <si>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</si>
  <si>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</si>
  <si>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</si>
  <si>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</si>
  <si>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</si>
  <si>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</si>
  <si>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</si>
  <si>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</si>
  <si>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</si>
  <si>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</si>
  <si>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</si>
  <si>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</si>
  <si>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</si>
  <si>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</si>
  <si>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</si>
  <si>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</si>
  <si>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</si>
  <si>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</si>
  <si>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</si>
  <si>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</si>
  <si>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</si>
  <si>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</si>
  <si>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</si>
  <si>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</si>
  <si>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</si>
  <si>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</si>
  <si>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</si>
  <si>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</si>
  <si>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</si>
  <si>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</si>
  <si>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</si>
  <si>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</si>
  <si>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</si>
  <si>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</si>
  <si>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</si>
  <si>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</si>
  <si>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</si>
  <si>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</si>
  <si>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</si>
  <si>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</si>
  <si>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</si>
  <si>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</si>
  <si>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</si>
  <si>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</si>
  <si>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</si>
  <si>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</si>
  <si>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</si>
  <si>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</si>
  <si>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</si>
  <si>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</si>
  <si>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</si>
  <si>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</si>
  <si>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</si>
  <si>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</si>
  <si>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</si>
  <si>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</si>
  <si>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</si>
  <si>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</si>
  <si>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</si>
  <si>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</si>
  <si>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</si>
  <si>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</si>
  <si>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</si>
  <si>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</si>
  <si>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</si>
  <si>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</si>
  <si>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</si>
  <si>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</si>
  <si>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</si>
  <si>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</si>
  <si>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</si>
  <si>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</si>
  <si>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</si>
  <si>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</si>
  <si>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</si>
  <si>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</si>
  <si>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</si>
  <si>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</si>
  <si>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</si>
  <si>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</si>
  <si>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</si>
  <si>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</si>
  <si>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</si>
  <si>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</si>
  <si>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</si>
  <si>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</si>
  <si>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</si>
  <si>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</si>
  <si>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</si>
  <si>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</si>
  <si>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</si>
  <si>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</si>
  <si>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</si>
  <si>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</si>
  <si>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</si>
  <si>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</si>
  <si>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</si>
  <si>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</si>
  <si>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</si>
  <si>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</si>
  <si>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</si>
  <si>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</si>
  <si>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</si>
  <si>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</si>
  <si>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</si>
  <si>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</si>
  <si>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</si>
  <si>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</si>
  <si>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</si>
  <si>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</si>
  <si>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</si>
  <si>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</si>
  <si>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</si>
  <si>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</si>
  <si>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</si>
  <si>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</si>
  <si>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</si>
  <si>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</si>
  <si>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</si>
  <si>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</si>
  <si>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</si>
  <si>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</si>
  <si>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</si>
  <si>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</si>
  <si>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</si>
  <si>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</si>
  <si>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</si>
  <si>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</si>
  <si>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</si>
  <si>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</si>
  <si>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</si>
  <si>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</si>
  <si>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</si>
  <si>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</si>
  <si>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</si>
  <si>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</si>
  <si>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</si>
  <si>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</si>
  <si>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</si>
  <si>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</si>
  <si>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</si>
  <si>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</si>
  <si>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</si>
  <si>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</si>
  <si>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</si>
  <si>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</si>
  <si>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</si>
  <si>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</si>
  <si>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</si>
  <si>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</si>
  <si>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</si>
  <si>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</si>
  <si>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</si>
  <si>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</si>
  <si>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</si>
  <si>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</si>
  <si>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</si>
  <si>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</si>
  <si>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</si>
  <si>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</si>
  <si>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</si>
  <si>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</si>
  <si>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</si>
  <si>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</si>
  <si>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</si>
  <si>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</si>
  <si>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</si>
  <si>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</si>
  <si>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</si>
  <si>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</si>
  <si>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</si>
  <si>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</si>
  <si>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</si>
  <si>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</si>
  <si>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</si>
  <si>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</si>
  <si>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</si>
  <si>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</si>
  <si>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</si>
  <si>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</si>
  <si>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</si>
  <si>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</si>
  <si>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</si>
  <si>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</si>
  <si>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</si>
  <si>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</si>
  <si>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</si>
  <si>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</si>
  <si>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</si>
  <si>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</si>
  <si>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</si>
  <si>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</si>
  <si>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</si>
  <si>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</si>
  <si>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</si>
  <si>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</si>
  <si>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</si>
  <si>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</si>
  <si>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</si>
  <si>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</si>
  <si>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</si>
  <si>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</si>
  <si>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</si>
  <si>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</si>
  <si>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</si>
  <si>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</si>
  <si>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</si>
  <si>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</si>
  <si>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</si>
  <si>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</si>
  <si>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</si>
  <si>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</si>
  <si>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</si>
  <si>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</si>
  <si>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</si>
  <si>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</si>
  <si>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</si>
  <si>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</si>
  <si>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</si>
  <si>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</si>
  <si>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</si>
  <si>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</si>
  <si>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</si>
  <si>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</si>
  <si>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</si>
  <si>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</si>
  <si>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</si>
  <si>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</si>
  <si>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</si>
  <si>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</si>
  <si>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</si>
  <si>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</si>
  <si>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</si>
  <si>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</si>
  <si>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</si>
  <si>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</si>
  <si>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</si>
  <si>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</si>
  <si>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</si>
  <si>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</si>
  <si>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</si>
  <si>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</si>
  <si>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</si>
  <si>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</si>
  <si>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</si>
  <si>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</si>
  <si>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</si>
  <si>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</si>
  <si>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</si>
  <si>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</si>
  <si>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</si>
  <si>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</si>
  <si>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</si>
  <si>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</si>
  <si>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</si>
  <si>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</si>
  <si>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</si>
  <si>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</si>
  <si>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</si>
  <si>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</si>
  <si>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</si>
  <si>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</si>
  <si>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</si>
  <si>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</si>
  <si>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</si>
  <si>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</si>
  <si>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</si>
  <si>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</si>
  <si>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</si>
  <si>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</si>
  <si>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</si>
  <si>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</si>
  <si>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</si>
  <si>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</si>
  <si>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</si>
  <si>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</si>
  <si>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</si>
  <si>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</si>
  <si>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</si>
  <si>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</si>
  <si>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</si>
  <si>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</si>
  <si>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</si>
  <si>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</si>
  <si>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</si>
  <si>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</si>
  <si>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</si>
  <si>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</si>
  <si>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</si>
  <si>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</si>
  <si>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</si>
  <si>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</si>
  <si>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</si>
  <si>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</si>
  <si>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</si>
  <si>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</si>
  <si>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</si>
  <si>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</si>
  <si>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</si>
  <si>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</si>
  <si>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</si>
  <si>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</si>
  <si>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</si>
  <si>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</si>
  <si>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</si>
  <si>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</si>
  <si>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</si>
  <si>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</si>
  <si>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</si>
  <si>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</si>
  <si>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</si>
  <si>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</si>
  <si>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</si>
  <si>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</si>
  <si>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</si>
  <si>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</si>
  <si>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</si>
  <si>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</si>
  <si>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</si>
  <si>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</si>
  <si>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</si>
  <si>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</si>
  <si>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</si>
  <si>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</si>
  <si>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</si>
  <si>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</si>
  <si>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</si>
  <si>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</si>
  <si>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</si>
  <si>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</si>
  <si>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</si>
  <si>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</si>
  <si>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</si>
  <si>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</si>
  <si>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</si>
  <si>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</si>
  <si>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</si>
  <si>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</si>
  <si>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</si>
  <si>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</si>
  <si>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</si>
  <si>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</si>
  <si>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</si>
  <si>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</si>
  <si>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</si>
  <si>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</si>
  <si>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</si>
  <si>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</si>
  <si>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</si>
  <si>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</si>
  <si>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</si>
  <si>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</si>
  <si>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</si>
  <si>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</si>
  <si>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</si>
  <si>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</si>
  <si>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</si>
  <si>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</si>
  <si>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</si>
  <si>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</si>
  <si>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</si>
  <si>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</si>
  <si>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</si>
  <si>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</si>
  <si>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</si>
  <si>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</si>
  <si>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</si>
  <si>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</si>
  <si>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</si>
  <si>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</si>
  <si>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</si>
  <si>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</si>
  <si>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</si>
  <si>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</si>
  <si>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</si>
  <si>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</si>
  <si>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</si>
  <si>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</si>
  <si>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</si>
  <si>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</si>
  <si>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</si>
  <si>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</si>
  <si>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</si>
  <si>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</si>
  <si>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</si>
  <si>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</si>
  <si>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</si>
  <si>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</si>
  <si>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</si>
  <si>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</si>
  <si>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</si>
  <si>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</si>
  <si>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</si>
  <si>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</si>
  <si>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</si>
  <si>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</si>
  <si>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</si>
  <si>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</si>
  <si>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</si>
  <si>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</si>
  <si>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</si>
  <si>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</si>
  <si>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</si>
  <si>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</si>
  <si>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</si>
  <si>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</si>
  <si>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</si>
  <si>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</si>
  <si>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</si>
  <si>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</si>
  <si>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</si>
  <si>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</si>
  <si>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</si>
  <si>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</si>
  <si>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</si>
  <si>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</si>
  <si>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</si>
  <si>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</si>
  <si>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</si>
  <si>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</si>
  <si>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</si>
  <si>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</si>
  <si>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</si>
  <si>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</si>
  <si>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</si>
  <si>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</si>
  <si>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</si>
  <si>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</si>
  <si>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</si>
  <si>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</si>
  <si>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</si>
  <si>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</si>
  <si>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</si>
  <si>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</si>
  <si>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</si>
  <si>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</si>
  <si>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</si>
  <si>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</si>
  <si>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</si>
  <si>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</si>
  <si>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</si>
  <si>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</si>
  <si>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</si>
  <si>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</si>
  <si>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</si>
  <si>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</si>
  <si>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</si>
  <si>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</si>
  <si>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</si>
  <si>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</si>
  <si>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</si>
  <si>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</si>
  <si>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</si>
  <si>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</si>
  <si>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</si>
  <si>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</si>
  <si>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</si>
  <si>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</si>
  <si>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</si>
  <si>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</si>
  <si>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</si>
  <si>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</si>
  <si>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</si>
  <si>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</si>
  <si>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</si>
  <si>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</si>
  <si>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</si>
  <si>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</si>
  <si>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</si>
  <si>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</si>
  <si>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</si>
  <si>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</si>
  <si>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</si>
  <si>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</si>
  <si>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</si>
  <si>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</si>
  <si>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</si>
  <si>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</si>
  <si>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</si>
  <si>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</si>
  <si>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</si>
  <si>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</si>
  <si>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</si>
  <si>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</si>
  <si>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</si>
  <si>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</si>
  <si>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</si>
  <si>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</si>
  <si>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</si>
  <si>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</si>
  <si>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</si>
  <si>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</si>
  <si>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</si>
  <si>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</si>
  <si>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</si>
  <si>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</si>
  <si>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</si>
  <si>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</si>
  <si>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</si>
  <si>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</si>
  <si>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</si>
  <si>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</si>
  <si>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</si>
  <si>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</si>
  <si>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</si>
  <si>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</si>
  <si>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</si>
  <si>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</si>
  <si>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</si>
  <si>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</si>
  <si>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</si>
  <si>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</si>
  <si>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</si>
  <si>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</si>
  <si>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</si>
  <si>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</si>
  <si>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</si>
  <si>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</si>
  <si>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</si>
  <si>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</si>
  <si>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</si>
  <si>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</si>
  <si>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</si>
  <si>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</si>
  <si>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</si>
  <si>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</si>
  <si>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</si>
  <si>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</si>
  <si>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</si>
  <si>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</si>
  <si>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</si>
  <si>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</si>
  <si>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</si>
  <si>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</si>
  <si>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</si>
  <si>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</si>
  <si>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</si>
  <si>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</si>
  <si>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</si>
  <si>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</si>
  <si>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</si>
  <si>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</si>
  <si>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</si>
  <si>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</si>
  <si>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</si>
  <si>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</si>
  <si>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</si>
  <si>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</si>
  <si>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</si>
  <si>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</si>
  <si>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</si>
  <si>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</si>
  <si>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</si>
  <si>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</si>
  <si>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</si>
  <si>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</si>
  <si>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</si>
  <si>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</si>
  <si>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</si>
  <si>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</si>
  <si>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</si>
  <si>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</si>
  <si>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</si>
  <si>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</si>
  <si>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</si>
  <si>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</si>
  <si>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</si>
  <si>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</si>
  <si>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</si>
  <si>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</si>
  <si>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</si>
  <si>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</si>
  <si>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</si>
  <si>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</si>
  <si>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</si>
  <si>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</si>
  <si>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</si>
  <si>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</si>
  <si>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</si>
  <si>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</si>
  <si>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</si>
  <si>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</si>
  <si>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</si>
  <si>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</si>
  <si>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</si>
  <si>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</si>
  <si>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</si>
  <si>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</si>
  <si>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</si>
  <si>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</si>
  <si>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</si>
  <si>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</si>
  <si>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</si>
  <si>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</si>
  <si>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</si>
  <si>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</si>
  <si>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</si>
  <si>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</si>
  <si>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</si>
  <si>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</si>
  <si>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</si>
  <si>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</si>
  <si>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</si>
  <si>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</si>
  <si>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</si>
  <si>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</si>
  <si>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</si>
  <si>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</si>
  <si>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</si>
  <si>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</si>
  <si>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</si>
  <si>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</si>
  <si>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</si>
  <si>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</si>
  <si>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</si>
  <si>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</si>
  <si>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</si>
  <si>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</si>
  <si>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</si>
  <si>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</si>
  <si>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</si>
  <si>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</si>
  <si>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</si>
  <si>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</si>
  <si>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</si>
  <si>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</si>
  <si>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</si>
  <si>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</si>
  <si>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</si>
  <si>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</si>
  <si>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</si>
  <si>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</si>
  <si>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</si>
  <si>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</si>
  <si>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</si>
  <si>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</si>
  <si>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</si>
  <si>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</si>
  <si>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</si>
  <si>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</si>
  <si>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</si>
  <si>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</si>
  <si>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</si>
  <si>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</si>
  <si>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</si>
  <si>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</si>
  <si>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</si>
  <si>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</si>
  <si>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</si>
  <si>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</si>
  <si>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</si>
  <si>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</si>
  <si>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</si>
  <si>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</si>
  <si>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</si>
  <si>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</si>
  <si>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</si>
  <si>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</si>
  <si>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</si>
  <si>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</si>
  <si>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</si>
  <si>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</si>
  <si>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</si>
  <si>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</si>
  <si>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</si>
  <si>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</si>
  <si>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</si>
  <si>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</si>
  <si>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</si>
  <si>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</si>
  <si>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</si>
  <si>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</si>
  <si>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</si>
  <si>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</si>
  <si>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</si>
  <si>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</si>
  <si>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</si>
  <si>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</si>
  <si>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</si>
  <si>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</si>
  <si>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</si>
  <si>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</si>
  <si>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</si>
  <si>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</si>
  <si>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</si>
  <si>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</si>
  <si>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</si>
  <si>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</si>
  <si>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</si>
  <si>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</si>
  <si>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</si>
  <si>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</si>
  <si>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</si>
  <si>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</si>
  <si>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</si>
  <si>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</si>
  <si>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</si>
  <si>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</si>
  <si>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</si>
  <si>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</si>
  <si>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</si>
  <si>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</si>
  <si>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</si>
  <si>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</si>
  <si>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</si>
  <si>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</si>
  <si>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</si>
  <si>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</si>
  <si>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</si>
  <si>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</si>
  <si>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</si>
  <si>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</si>
  <si>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</si>
  <si>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</si>
  <si>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</si>
  <si>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</si>
  <si>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</si>
  <si>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</si>
  <si>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</si>
  <si>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</si>
  <si>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</si>
  <si>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</si>
  <si>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</si>
  <si>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</si>
  <si>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</si>
  <si>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</si>
  <si>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</si>
  <si>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</si>
  <si>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</si>
  <si>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</si>
  <si>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</si>
  <si>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</si>
  <si>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</si>
  <si>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</si>
  <si>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</si>
  <si>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</si>
  <si>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</si>
  <si>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</si>
  <si>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</si>
  <si>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</si>
  <si>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</si>
  <si>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</si>
  <si>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</si>
  <si>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</si>
  <si>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</si>
  <si>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</si>
  <si>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</si>
  <si>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</si>
  <si>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</si>
  <si>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</si>
  <si>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</si>
  <si>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</si>
  <si>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</si>
  <si>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</si>
  <si>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</si>
  <si>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</si>
  <si>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</si>
  <si>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</si>
  <si>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</si>
  <si>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</si>
  <si>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</si>
  <si>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</si>
  <si>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</si>
  <si>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</si>
  <si>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</si>
  <si>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</si>
  <si>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</si>
  <si>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</si>
  <si>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</si>
  <si>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</si>
  <si>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</si>
  <si>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</si>
  <si>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</si>
  <si>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</si>
  <si>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</si>
  <si>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</si>
  <si>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</si>
  <si>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</si>
  <si>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</si>
  <si>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</si>
  <si>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</si>
  <si>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</si>
  <si>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</si>
  <si>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</si>
  <si>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</si>
  <si>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</si>
  <si>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</si>
  <si>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</si>
  <si>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</si>
  <si>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</si>
  <si>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</si>
  <si>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</si>
  <si>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</si>
  <si>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</si>
  <si>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</si>
  <si>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</si>
  <si>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</si>
  <si>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</si>
  <si>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</si>
  <si>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</si>
  <si>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</si>
  <si>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</si>
  <si>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</si>
  <si>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</si>
  <si>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</si>
  <si>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</si>
  <si>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</si>
  <si>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</si>
  <si>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</si>
  <si>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</si>
  <si>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</si>
  <si>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</si>
  <si>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</si>
  <si>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</si>
  <si>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</si>
  <si>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</si>
  <si>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</si>
  <si>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</si>
  <si>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</si>
  <si>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</si>
  <si>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</si>
  <si>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</si>
  <si>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</si>
  <si>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</si>
  <si>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</si>
  <si>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</si>
  <si>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</si>
  <si>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</si>
  <si>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</si>
  <si>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</si>
  <si>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</si>
  <si>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</si>
  <si>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</si>
  <si>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</si>
  <si>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</si>
  <si>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</si>
  <si>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</si>
  <si>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</si>
  <si>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</si>
  <si>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</si>
  <si>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</si>
  <si>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</si>
  <si>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</si>
  <si>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</si>
  <si>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</si>
  <si>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</si>
  <si>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</si>
  <si>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</si>
  <si>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</si>
  <si>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</si>
  <si>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</si>
  <si>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</si>
  <si>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</si>
  <si>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</si>
  <si>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</si>
  <si>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</si>
  <si>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</si>
  <si>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</si>
  <si>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</si>
  <si>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</si>
  <si>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</si>
  <si>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</si>
  <si>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</si>
  <si>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</si>
  <si>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</si>
  <si>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</si>
  <si>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</si>
  <si>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</si>
  <si>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</si>
  <si>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</si>
  <si>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</si>
  <si>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</si>
  <si>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</si>
  <si>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</si>
  <si>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</si>
  <si>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</si>
  <si>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</si>
  <si>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</si>
  <si>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</si>
  <si>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</si>
  <si>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</si>
  <si>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</si>
  <si>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</si>
  <si>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</si>
  <si>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</si>
  <si>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</si>
  <si>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</si>
  <si>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</si>
  <si>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</si>
  <si>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</si>
  <si>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</si>
  <si>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</si>
  <si>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</si>
  <si>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</si>
  <si>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</si>
  <si>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</si>
  <si>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</si>
  <si>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</si>
  <si>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</si>
  <si>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</si>
  <si>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</si>
  <si>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</si>
  <si>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</si>
  <si>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</si>
  <si>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</si>
  <si>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</si>
  <si>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</si>
  <si>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</si>
  <si>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</si>
  <si>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</si>
  <si>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</si>
  <si>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</si>
  <si>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</si>
  <si>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</si>
  <si>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</si>
  <si>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</si>
  <si>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</si>
  <si>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</si>
  <si>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</si>
  <si>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</si>
  <si>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</si>
  <si>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</si>
  <si>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</si>
  <si>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</si>
  <si>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</si>
  <si>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</si>
  <si>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</si>
  <si>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</si>
  <si>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</si>
  <si>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</si>
  <si>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</si>
  <si>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</si>
  <si>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</si>
  <si>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</si>
  <si>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</si>
  <si>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</si>
  <si>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</si>
  <si>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</si>
  <si>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</si>
  <si>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</si>
  <si>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</si>
  <si>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</si>
  <si>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</si>
  <si>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</si>
  <si>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</si>
  <si>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</si>
  <si>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</si>
  <si>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</si>
  <si>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</si>
  <si>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</si>
  <si>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</si>
  <si>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</si>
  <si>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</si>
  <si>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</si>
  <si>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</si>
  <si>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</si>
  <si>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</si>
  <si>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</si>
  <si>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</si>
  <si>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</si>
  <si>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</si>
  <si>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</si>
  <si>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</si>
  <si>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</si>
  <si>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</si>
  <si>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</si>
  <si>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</si>
  <si>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</si>
  <si>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</si>
  <si>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</si>
  <si>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</si>
  <si>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</si>
  <si>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</si>
  <si>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</si>
  <si>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</si>
  <si>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</si>
  <si>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</si>
  <si>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</si>
  <si>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</si>
  <si>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</si>
  <si>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</si>
  <si>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</si>
  <si>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</si>
  <si>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</si>
  <si>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</si>
  <si>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</si>
  <si>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</si>
  <si>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</si>
  <si>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</si>
  <si>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</si>
  <si>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</si>
  <si>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</si>
  <si>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</si>
  <si>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</si>
  <si>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</si>
  <si>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</si>
  <si>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</si>
  <si>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</si>
  <si>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</si>
  <si>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</si>
  <si>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</si>
  <si>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</si>
  <si>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</si>
  <si>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</si>
  <si>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</si>
  <si>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</si>
  <si>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</si>
  <si>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</si>
  <si>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</si>
  <si>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</si>
  <si>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</si>
  <si>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</si>
  <si>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</si>
  <si>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</si>
  <si>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</si>
  <si>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</si>
  <si>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</si>
  <si>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</si>
  <si>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</si>
  <si>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</si>
  <si>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</si>
  <si>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</si>
  <si>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</si>
  <si>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</si>
  <si>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</si>
  <si>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</si>
  <si>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</si>
  <si>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</si>
  <si>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</si>
  <si>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</si>
  <si>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</si>
  <si>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</si>
  <si>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</si>
  <si>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</si>
  <si>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</si>
  <si>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</si>
  <si>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</si>
  <si>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</si>
  <si>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</si>
  <si>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</si>
  <si>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</si>
  <si>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</si>
  <si>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</si>
  <si>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</si>
  <si>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</si>
  <si>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</si>
  <si>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</si>
  <si>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</si>
  <si>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</si>
  <si>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</si>
  <si>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</si>
  <si>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</si>
  <si>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</si>
  <si>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</si>
  <si>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</si>
  <si>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</si>
  <si>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</si>
  <si>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</si>
  <si>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</si>
  <si>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</si>
  <si>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</si>
  <si>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</si>
  <si>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</si>
  <si>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</si>
  <si>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</si>
  <si>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</si>
  <si>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</si>
  <si>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</si>
  <si>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</si>
  <si>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</si>
  <si>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</si>
  <si>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</si>
  <si>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</si>
  <si>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</si>
  <si>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</si>
  <si>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</si>
  <si>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</si>
  <si>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</si>
  <si>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</si>
  <si>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</si>
  <si>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</si>
  <si>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</si>
  <si>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</si>
  <si>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</si>
  <si>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</si>
  <si>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</si>
  <si>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</si>
  <si>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</si>
  <si>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</si>
  <si>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</si>
  <si>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</si>
  <si>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</si>
  <si>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</si>
  <si>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</si>
  <si>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</si>
  <si>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</si>
  <si>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</si>
  <si>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</si>
  <si>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</si>
  <si>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</si>
  <si>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</si>
  <si>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</si>
  <si>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</si>
  <si>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</si>
  <si>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</si>
  <si>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</si>
  <si>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</si>
  <si>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</si>
  <si>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</si>
  <si>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</si>
  <si>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</si>
  <si>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</si>
  <si>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</si>
  <si>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</si>
  <si>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</si>
  <si>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</si>
  <si>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</si>
  <si>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</si>
  <si>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</si>
  <si>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</si>
  <si>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</si>
  <si>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</si>
  <si>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</si>
  <si>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</si>
  <si>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</si>
  <si>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</si>
  <si>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</si>
  <si>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</si>
  <si>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</si>
  <si>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</si>
  <si>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</si>
  <si>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</si>
  <si>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</si>
  <si>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</si>
  <si>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</si>
  <si>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</si>
  <si>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</si>
  <si>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</si>
  <si>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</si>
  <si>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</si>
  <si>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</si>
  <si>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</si>
  <si>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</si>
  <si>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</si>
  <si>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</si>
  <si>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</si>
  <si>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</si>
  <si>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</si>
  <si>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</si>
  <si>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</si>
  <si>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</si>
  <si>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</si>
  <si>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</si>
  <si>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</si>
  <si>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</si>
  <si>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</si>
  <si>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</si>
  <si>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</si>
  <si>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</si>
  <si>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</si>
  <si>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</si>
  <si>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</si>
  <si>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</si>
  <si>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</si>
  <si>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</si>
  <si>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</si>
  <si>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</si>
  <si>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</si>
  <si>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</si>
  <si>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</si>
  <si>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</si>
  <si>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</si>
  <si>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</si>
  <si>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</si>
  <si>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</si>
  <si>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</si>
  <si>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</si>
  <si>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</si>
  <si>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</si>
  <si>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</si>
  <si>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</si>
  <si>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</si>
  <si>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</si>
  <si>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</si>
  <si>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</si>
  <si>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</si>
  <si>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</si>
  <si>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</si>
  <si>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</si>
  <si>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</si>
  <si>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</si>
  <si>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</si>
  <si>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</si>
  <si>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</si>
  <si>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</si>
  <si>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</si>
  <si>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</si>
  <si>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</si>
  <si>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</si>
  <si>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</si>
  <si>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</si>
  <si>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</si>
  <si>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</si>
  <si>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</si>
  <si>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</si>
  <si>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</si>
  <si>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</si>
  <si>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</si>
  <si>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</si>
  <si>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</si>
  <si>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</si>
  <si>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</si>
  <si>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</si>
  <si>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</si>
  <si>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</si>
  <si>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</si>
  <si>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</si>
  <si>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</si>
  <si>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</si>
  <si>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</si>
  <si>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</si>
  <si>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</si>
  <si>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</si>
  <si>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</si>
  <si>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</si>
  <si>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</si>
  <si>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</si>
  <si>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</si>
  <si>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</si>
  <si>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</si>
  <si>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</si>
  <si>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</si>
  <si>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</si>
  <si>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</si>
  <si>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</si>
  <si>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</si>
  <si>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</si>
  <si>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</si>
  <si>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</si>
  <si>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</si>
  <si>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</si>
  <si>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</si>
  <si>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</si>
  <si>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</si>
  <si>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</si>
  <si>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</si>
  <si>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</si>
  <si>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</si>
  <si>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</si>
  <si>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</si>
  <si>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</si>
  <si>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</si>
  <si>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</si>
  <si>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</si>
  <si>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</si>
  <si>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</si>
  <si>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</si>
  <si>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</si>
  <si>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</si>
  <si>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</si>
  <si>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</si>
  <si>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</si>
  <si>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</si>
  <si>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</si>
  <si>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</si>
  <si>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</si>
  <si>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</si>
  <si>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</si>
  <si>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</si>
  <si>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</si>
  <si>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</si>
  <si>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</si>
  <si>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</si>
  <si>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</si>
  <si>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</si>
  <si>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</si>
  <si>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</si>
  <si>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</si>
  <si>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</si>
  <si>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</si>
  <si>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</si>
  <si>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</si>
  <si>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</si>
  <si>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</si>
  <si>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</si>
  <si>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</si>
  <si>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</si>
  <si>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</si>
  <si>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</si>
  <si>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</si>
  <si>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</si>
  <si>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</si>
  <si>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</si>
  <si>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</si>
  <si>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</si>
  <si>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</si>
  <si>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</si>
  <si>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</si>
  <si>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</si>
  <si>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</si>
  <si>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</si>
  <si>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</si>
  <si>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</si>
  <si>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</si>
  <si>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</si>
  <si>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</si>
  <si>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</si>
  <si>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</si>
  <si>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</si>
  <si>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</si>
  <si>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</si>
  <si>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</si>
  <si>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</si>
  <si>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</si>
  <si>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</si>
  <si>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</si>
  <si>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</si>
  <si>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</si>
  <si>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</si>
  <si>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</si>
  <si>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</si>
  <si>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</si>
  <si>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</si>
  <si>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</si>
  <si>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</si>
  <si>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</si>
  <si>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</si>
  <si>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</si>
  <si>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</si>
  <si>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</si>
  <si>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</si>
  <si>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</si>
  <si>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</si>
  <si>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</si>
  <si>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</si>
  <si>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</si>
  <si>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</si>
  <si>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</si>
  <si>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</si>
  <si>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</si>
  <si>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</si>
  <si>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</si>
  <si>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</si>
  <si>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</si>
  <si>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</si>
  <si>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</si>
  <si>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</si>
  <si>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</si>
  <si>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</si>
  <si>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</si>
  <si>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</si>
  <si>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</si>
  <si>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</si>
  <si>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</si>
  <si>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</si>
  <si>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</si>
  <si>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</si>
  <si>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</si>
  <si>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</si>
  <si>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</si>
  <si>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</si>
  <si>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</si>
  <si>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</si>
  <si>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</si>
  <si>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</si>
  <si>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</si>
  <si>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</si>
  <si>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</si>
  <si>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</si>
  <si>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</si>
  <si>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</si>
  <si>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</si>
  <si>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</si>
  <si>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</si>
  <si>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</si>
  <si>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</si>
  <si>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</si>
  <si>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</si>
  <si>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</si>
  <si>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</si>
  <si>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</si>
  <si>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</si>
  <si>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</si>
  <si>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</si>
  <si>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</si>
  <si>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</si>
  <si>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</si>
  <si>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</si>
  <si>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</si>
  <si>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</si>
  <si>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</si>
  <si>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</si>
  <si>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</si>
  <si>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</si>
  <si>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</si>
  <si>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</si>
  <si>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</si>
  <si>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</si>
  <si>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</si>
  <si>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</si>
  <si>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</si>
  <si>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</si>
  <si>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</si>
  <si>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</si>
  <si>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</si>
  <si>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</si>
  <si>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</si>
  <si>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</si>
  <si>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</si>
  <si>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</si>
  <si>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</si>
  <si>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</si>
  <si>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</si>
  <si>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</si>
  <si>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</si>
  <si>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</si>
  <si>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</si>
  <si>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</si>
  <si>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</si>
  <si>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</si>
  <si>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</si>
  <si>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</si>
  <si>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</si>
  <si>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</si>
  <si>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</si>
  <si>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</si>
  <si>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</si>
  <si>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</si>
  <si>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</si>
  <si>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</si>
  <si>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</si>
  <si>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</si>
  <si>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</si>
  <si>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</si>
  <si>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</si>
  <si>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</si>
  <si>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</si>
  <si>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</si>
  <si>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</si>
  <si>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</si>
  <si>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</si>
  <si>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</si>
  <si>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</si>
  <si>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</si>
  <si>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</si>
  <si>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</si>
  <si>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</si>
  <si>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</si>
  <si>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</si>
  <si>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</si>
  <si>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</si>
  <si>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</si>
  <si>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</si>
  <si>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</si>
  <si>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</si>
  <si>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</si>
  <si>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</si>
  <si>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</si>
  <si>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</si>
  <si>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</si>
  <si>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</si>
  <si>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</si>
  <si>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</si>
  <si>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</si>
  <si>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</si>
  <si>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</si>
  <si>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</si>
  <si>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</si>
  <si>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</si>
  <si>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</si>
  <si>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</si>
  <si>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</si>
  <si>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</si>
  <si>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</si>
  <si>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</si>
  <si>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</si>
  <si>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</si>
  <si>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</si>
  <si>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</si>
  <si>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</si>
  <si>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</si>
  <si>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</si>
  <si>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</si>
  <si>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</si>
  <si>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</si>
  <si>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</si>
  <si>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</si>
  <si>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</si>
  <si>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</si>
  <si>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</si>
  <si>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</si>
  <si>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</si>
  <si>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</si>
  <si>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</si>
  <si>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</si>
  <si>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</si>
  <si>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</si>
  <si>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</si>
  <si>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</si>
  <si>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</si>
  <si>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</si>
  <si>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</si>
  <si>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</si>
  <si>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</si>
  <si>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</si>
  <si>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</si>
  <si>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</si>
  <si>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</si>
  <si>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</si>
  <si>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</si>
  <si>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</si>
  <si>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</si>
  <si>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</si>
  <si>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</si>
  <si>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</si>
  <si>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</si>
  <si>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</si>
  <si>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</si>
  <si>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</si>
  <si>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</si>
  <si>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</si>
  <si>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</si>
  <si>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</si>
  <si>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</si>
  <si>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</si>
  <si>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</si>
  <si>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</si>
  <si>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</si>
  <si>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</si>
  <si>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</si>
  <si>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</si>
  <si>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</si>
  <si>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</si>
  <si>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</si>
  <si>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</si>
  <si>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</si>
  <si>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</si>
  <si>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</si>
  <si>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</si>
  <si>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</si>
  <si>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</si>
  <si>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</si>
  <si>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</si>
  <si>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</si>
  <si>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</si>
  <si>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</si>
  <si>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</si>
  <si>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</si>
  <si>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</si>
  <si>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</si>
  <si>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</si>
  <si>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</si>
  <si>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</si>
  <si>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</si>
  <si>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</si>
  <si>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</si>
  <si>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</si>
  <si>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</si>
  <si>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</si>
  <si>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</si>
  <si>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</si>
  <si>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</si>
  <si>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</si>
  <si>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</si>
  <si>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</si>
  <si>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</si>
  <si>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</si>
  <si>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</si>
  <si>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</si>
  <si>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</si>
  <si>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</si>
  <si>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</si>
  <si>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</si>
  <si>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</si>
  <si>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</si>
  <si>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</si>
  <si>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</si>
  <si>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</si>
  <si>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</si>
  <si>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</si>
  <si>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</si>
  <si>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</si>
  <si>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</si>
  <si>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</si>
  <si>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</si>
  <si>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</si>
  <si>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</si>
  <si>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</si>
  <si>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</si>
  <si>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</si>
  <si>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</si>
  <si>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</si>
  <si>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</si>
  <si>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</si>
  <si>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</si>
  <si>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</si>
  <si>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</si>
  <si>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</si>
  <si>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</si>
  <si>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</si>
  <si>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</si>
  <si>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</si>
  <si>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</si>
  <si>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</si>
  <si>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</si>
  <si>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</si>
  <si>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</si>
  <si>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</si>
  <si>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</si>
  <si>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</si>
  <si>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</si>
  <si>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</si>
  <si>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</si>
  <si>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</si>
  <si>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</si>
  <si>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</si>
  <si>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</si>
  <si>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</si>
  <si>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</si>
  <si>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</si>
  <si>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</si>
  <si>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</si>
  <si>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</si>
  <si>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</si>
  <si>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</si>
  <si>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</si>
  <si>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</si>
  <si>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</si>
  <si>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</si>
  <si>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</si>
  <si>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</si>
  <si>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</si>
  <si>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</si>
  <si>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</si>
  <si>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</si>
  <si>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</si>
  <si>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</si>
  <si>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</si>
  <si>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</si>
  <si>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</si>
  <si>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</si>
  <si>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</si>
  <si>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</si>
  <si>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</si>
  <si>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</si>
  <si>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</si>
  <si>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</si>
  <si>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</si>
  <si>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</si>
  <si>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</si>
  <si>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</si>
  <si>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</si>
  <si>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</si>
  <si>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</si>
  <si>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</si>
  <si>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</si>
  <si>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</si>
  <si>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</si>
  <si>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</si>
  <si>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</si>
  <si>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</si>
  <si>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</si>
  <si>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</si>
  <si>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</si>
  <si>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</si>
  <si>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</si>
  <si>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</si>
  <si>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</si>
  <si>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</si>
  <si>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</si>
  <si>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</si>
  <si>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</si>
  <si>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</si>
  <si>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</si>
  <si>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</si>
  <si>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</si>
  <si>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</si>
  <si>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</si>
  <si>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</si>
  <si>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</si>
  <si>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</si>
  <si>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</si>
  <si>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</si>
  <si>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</si>
  <si>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</si>
  <si>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</si>
  <si>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</si>
  <si>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</si>
  <si>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</si>
  <si>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</si>
  <si>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</si>
  <si>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</si>
  <si>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</si>
  <si>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</si>
  <si>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</si>
  <si>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</si>
  <si>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</si>
  <si>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</si>
  <si>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</si>
  <si>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</si>
  <si>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</si>
  <si>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</si>
  <si>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</si>
  <si>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</si>
  <si>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</si>
  <si>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</si>
  <si>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</si>
  <si>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</si>
  <si>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</si>
  <si>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</si>
  <si>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</si>
  <si>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</si>
  <si>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</si>
  <si>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</si>
  <si>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</si>
  <si>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</si>
  <si>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</si>
  <si>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</si>
  <si>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</si>
  <si>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</si>
  <si>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</si>
  <si>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</si>
  <si>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</si>
  <si>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</si>
  <si>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</si>
  <si>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</si>
  <si>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</si>
  <si>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</si>
  <si>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</si>
  <si>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</si>
  <si>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</si>
  <si>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</si>
  <si>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</si>
  <si>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</si>
  <si>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</si>
  <si>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</si>
  <si>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</si>
  <si>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</si>
  <si>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</si>
  <si>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</si>
  <si>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</si>
  <si>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</si>
  <si>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</si>
  <si>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</si>
  <si>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</si>
  <si>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</si>
  <si>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</si>
  <si>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</si>
  <si>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</si>
  <si>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</si>
  <si>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</si>
  <si>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</si>
  <si>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</si>
  <si>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</si>
  <si>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</si>
  <si>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</si>
  <si>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</si>
  <si>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</si>
  <si>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</si>
  <si>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</si>
  <si>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</si>
  <si>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</si>
  <si>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</si>
  <si>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</si>
  <si>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</si>
  <si>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</si>
  <si>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</si>
  <si>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</si>
  <si>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</si>
  <si>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</si>
  <si>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</si>
  <si>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</si>
  <si>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</si>
  <si>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</si>
  <si>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</si>
  <si>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</si>
  <si>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</si>
  <si>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</si>
  <si>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</si>
  <si>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</si>
  <si>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</si>
  <si>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</si>
  <si>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</si>
  <si>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</si>
  <si>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</si>
  <si>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</si>
  <si>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</si>
  <si>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</si>
  <si>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</si>
  <si>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</si>
  <si>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</si>
  <si>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</si>
  <si>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</si>
  <si>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</si>
  <si>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</si>
  <si>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</si>
  <si>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</si>
  <si>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</si>
  <si>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</si>
  <si>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</si>
  <si>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</si>
  <si>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</si>
  <si>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</si>
  <si>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</si>
  <si>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</si>
  <si>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</si>
  <si>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</si>
  <si>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</si>
  <si>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</si>
  <si>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</si>
  <si>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</si>
  <si>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</si>
  <si>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</si>
  <si>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</si>
  <si>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</si>
  <si>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</si>
  <si>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</si>
  <si>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</si>
  <si>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</si>
  <si>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</si>
  <si>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</si>
  <si>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</si>
  <si>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</si>
  <si>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</si>
  <si>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</si>
  <si>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</si>
  <si>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</si>
  <si>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</si>
  <si>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</si>
  <si>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</si>
  <si>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</si>
  <si>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</si>
  <si>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</si>
  <si>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</si>
  <si>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</si>
  <si>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</si>
  <si>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</si>
  <si>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</si>
  <si>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</si>
  <si>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</si>
  <si>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</si>
  <si>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</si>
  <si>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</si>
  <si>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</si>
  <si>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</si>
  <si>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</si>
  <si>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</si>
  <si>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</si>
  <si>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</si>
  <si>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</si>
  <si>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</si>
  <si>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</si>
  <si>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</si>
  <si>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</si>
  <si>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</si>
  <si>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</si>
  <si>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</si>
  <si>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</si>
  <si>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</si>
  <si>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</si>
  <si>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</si>
  <si>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</si>
  <si>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</si>
  <si>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</si>
  <si>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</si>
  <si>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</si>
  <si>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</si>
  <si>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</si>
  <si>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</si>
  <si>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</si>
  <si>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</si>
  <si>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</si>
  <si>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</si>
  <si>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</si>
  <si>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</si>
  <si>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</si>
  <si>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</si>
  <si>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</si>
  <si>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</si>
  <si>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</si>
  <si>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</si>
  <si>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</si>
  <si>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</si>
  <si>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</si>
  <si>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</si>
  <si>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</si>
  <si>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</si>
  <si>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</si>
  <si>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</si>
  <si>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</si>
  <si>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</si>
  <si>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</si>
  <si>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</si>
  <si>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</si>
  <si>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</si>
  <si>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</si>
  <si>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</si>
  <si>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</si>
  <si>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</si>
  <si>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</si>
  <si>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</si>
  <si>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</si>
  <si>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</si>
  <si>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</si>
  <si>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</si>
  <si>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</si>
  <si>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</si>
  <si>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</si>
  <si>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</si>
  <si>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</si>
  <si>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</si>
  <si>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</si>
  <si>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</si>
  <si>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</si>
  <si>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</si>
  <si>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</si>
  <si>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</si>
  <si>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</si>
  <si>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</si>
  <si>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</si>
  <si>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</si>
  <si>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</si>
  <si>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</si>
  <si>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</si>
  <si>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</si>
  <si>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</si>
  <si>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</si>
  <si>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</si>
  <si>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</si>
  <si>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</si>
  <si>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</si>
  <si>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</si>
  <si>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</si>
  <si>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</si>
  <si>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</si>
  <si>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</si>
  <si>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</si>
  <si>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</si>
  <si>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</si>
  <si>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</si>
  <si>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</si>
  <si>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</si>
  <si>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</si>
  <si>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</si>
  <si>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</si>
  <si>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</si>
  <si>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</si>
  <si>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</si>
  <si>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</si>
  <si>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</si>
  <si>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</si>
  <si>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</si>
  <si>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</si>
  <si>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</si>
  <si>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</si>
  <si>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</si>
  <si>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</si>
  <si>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</si>
  <si>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</si>
  <si>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</si>
  <si>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</si>
  <si>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</si>
  <si>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</si>
  <si>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</si>
  <si>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</si>
  <si>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</si>
  <si>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</si>
  <si>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</si>
  <si>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</si>
  <si>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</si>
  <si>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</si>
  <si>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</si>
  <si>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</si>
  <si>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</si>
  <si>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</si>
  <si>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</si>
  <si>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</si>
  <si>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</si>
  <si>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</si>
  <si>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</si>
  <si>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</si>
  <si>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</si>
  <si>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</si>
  <si>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</si>
  <si>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</si>
  <si>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</si>
  <si>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</si>
  <si>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</si>
  <si>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</si>
  <si>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</si>
  <si>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</si>
  <si>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</si>
  <si>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</si>
  <si>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</si>
  <si>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</si>
  <si>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</si>
  <si>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</si>
  <si>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</si>
  <si>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</si>
  <si>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</si>
  <si>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</si>
  <si>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</si>
  <si>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</si>
  <si>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</si>
  <si>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</si>
  <si>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</si>
  <si>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</si>
  <si>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</si>
  <si>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</si>
  <si>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</si>
  <si>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</si>
  <si>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</si>
  <si>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</si>
  <si>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</si>
  <si>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</si>
  <si>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</si>
  <si>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</si>
  <si>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</si>
  <si>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</si>
  <si>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</si>
  <si>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</si>
  <si>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</si>
  <si>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</si>
  <si>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</si>
  <si>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</si>
  <si>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</si>
  <si>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</si>
  <si>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</si>
  <si>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</si>
  <si>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</si>
  <si>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</si>
  <si>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</si>
  <si>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</si>
  <si>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</si>
  <si>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</si>
  <si>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</si>
  <si>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</si>
  <si>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</si>
  <si>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</si>
  <si>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</si>
  <si>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</si>
  <si>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</si>
  <si>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</si>
  <si>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</si>
  <si>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</si>
  <si>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</si>
  <si>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</si>
  <si>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</si>
  <si>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</si>
  <si>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</si>
  <si>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</si>
  <si>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</si>
  <si>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</si>
  <si>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</si>
  <si>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</si>
  <si>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</si>
  <si>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</si>
  <si>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</si>
  <si>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</si>
  <si>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</si>
  <si>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</si>
  <si>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</si>
  <si>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</si>
  <si>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</si>
  <si>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</si>
  <si>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</si>
  <si>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</si>
  <si>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</si>
  <si>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</si>
  <si>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</si>
  <si>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</si>
  <si>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</si>
  <si>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</si>
  <si>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</si>
  <si>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</si>
  <si>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</si>
  <si>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</si>
  <si>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</si>
  <si>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</si>
  <si>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</si>
  <si>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</si>
  <si>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</si>
  <si>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</si>
  <si>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</si>
  <si>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</si>
  <si>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</si>
  <si>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</si>
  <si>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</si>
  <si>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</si>
  <si>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</si>
  <si>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</si>
  <si>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</si>
  <si>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</si>
  <si>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</si>
  <si>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</si>
  <si>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</si>
  <si>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</si>
  <si>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</si>
  <si>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</si>
  <si>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</si>
  <si>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</si>
  <si>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</si>
  <si>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</si>
  <si>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</si>
  <si>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</si>
  <si>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</si>
  <si>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</si>
  <si>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</si>
  <si>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</si>
  <si>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</si>
  <si>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</si>
  <si>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</si>
  <si>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</si>
  <si>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</si>
  <si>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</si>
  <si>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</si>
  <si>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</si>
  <si>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</si>
  <si>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</si>
  <si>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</si>
  <si>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</si>
  <si>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</si>
  <si>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</si>
  <si>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</si>
  <si>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</si>
  <si>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</si>
  <si>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</si>
  <si>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</si>
  <si>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</si>
  <si>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</si>
  <si>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</si>
  <si>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</si>
  <si>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</si>
  <si>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</si>
  <si>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</si>
  <si>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</si>
  <si>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</si>
  <si>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</si>
  <si>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</si>
  <si>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</si>
  <si>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</si>
  <si>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</si>
  <si>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</si>
  <si>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</si>
  <si>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</si>
  <si>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</si>
  <si>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</si>
  <si>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</si>
  <si>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</si>
  <si>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</si>
  <si>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</si>
  <si>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</si>
  <si>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</si>
  <si>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</si>
  <si>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</si>
  <si>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</si>
  <si>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</si>
  <si>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</si>
  <si>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</si>
  <si>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</si>
  <si>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</si>
  <si>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</si>
  <si>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</si>
  <si>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</si>
  <si>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</si>
  <si>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</si>
  <si>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</si>
  <si>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</si>
  <si>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</si>
  <si>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</si>
  <si>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</si>
  <si>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</si>
  <si>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</si>
  <si>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</si>
  <si>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</si>
  <si>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</si>
  <si>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</si>
  <si>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</si>
  <si>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</si>
  <si>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</si>
  <si>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</si>
  <si>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</si>
  <si>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</si>
  <si>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</si>
  <si>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</si>
  <si>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</si>
  <si>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</si>
  <si>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</si>
  <si>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</si>
  <si>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</si>
  <si>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</si>
  <si>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</si>
  <si>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</si>
  <si>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</si>
  <si>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</si>
  <si>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</si>
  <si>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</si>
  <si>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</si>
  <si>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</si>
  <si>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</si>
  <si>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</si>
  <si>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</si>
  <si>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</si>
  <si>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</si>
  <si>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</si>
  <si>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</si>
  <si>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</si>
  <si>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</si>
  <si>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</si>
  <si>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</si>
  <si>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</si>
  <si>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</si>
  <si>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</si>
  <si>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</si>
  <si>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</si>
  <si>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</si>
  <si>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</si>
  <si>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</si>
  <si>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</si>
  <si>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</si>
  <si>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</si>
  <si>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</si>
  <si>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</si>
  <si>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</si>
  <si>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</si>
  <si>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</si>
  <si>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</si>
  <si>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</si>
  <si>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</si>
  <si>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</si>
  <si>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</si>
  <si>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</si>
  <si>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</si>
  <si>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</si>
  <si>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</si>
  <si>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</si>
  <si>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</si>
  <si>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</si>
  <si>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</si>
  <si>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</si>
  <si>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</si>
  <si>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</si>
  <si>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</si>
  <si>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</si>
  <si>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</si>
  <si>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</si>
  <si>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</si>
  <si>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</si>
  <si>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</si>
  <si>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</si>
  <si>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</si>
  <si>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</si>
  <si>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</si>
  <si>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</si>
  <si>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</si>
  <si>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</si>
  <si>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</si>
  <si>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</si>
  <si>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</si>
  <si>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</si>
  <si>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</si>
  <si>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</si>
  <si>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</si>
  <si>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</si>
  <si>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</si>
  <si>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</si>
  <si>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</si>
  <si>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</si>
  <si>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</si>
  <si>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</si>
  <si>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</si>
  <si>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</si>
  <si>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</si>
  <si>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</si>
  <si>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</si>
  <si>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</si>
  <si>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</si>
  <si>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</si>
  <si>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</si>
  <si>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</si>
  <si>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</si>
  <si>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</si>
  <si>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</si>
  <si>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</si>
  <si>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</si>
  <si>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</si>
  <si>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</si>
  <si>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</si>
  <si>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</si>
  <si>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</si>
  <si>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</si>
  <si>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</si>
  <si>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</si>
  <si>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</si>
  <si>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</si>
  <si>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</si>
  <si>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</si>
  <si>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</si>
  <si>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</si>
  <si>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</si>
  <si>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</si>
  <si>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</si>
  <si>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</si>
  <si>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</si>
  <si>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</si>
  <si>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</si>
  <si>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</si>
  <si>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</si>
  <si>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</si>
  <si>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</si>
  <si>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</si>
  <si>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</si>
  <si>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</si>
  <si>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</si>
  <si>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</si>
  <si>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</si>
  <si>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</si>
  <si>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</si>
  <si>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</si>
  <si>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</si>
  <si>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</si>
  <si>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</si>
  <si>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</si>
  <si>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</si>
  <si>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</si>
  <si>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</si>
  <si>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</si>
  <si>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</si>
  <si>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</si>
  <si>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</si>
  <si>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</si>
  <si>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</si>
  <si>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</si>
  <si>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</si>
  <si>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</si>
  <si>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</si>
  <si>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</si>
  <si>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</si>
  <si>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</si>
  <si>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</si>
  <si>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</si>
  <si>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</si>
  <si>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</si>
  <si>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</si>
  <si>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</si>
  <si>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</si>
  <si>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</si>
  <si>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</si>
  <si>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</si>
  <si>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</si>
  <si>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</si>
  <si>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</si>
  <si>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</si>
  <si>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</si>
  <si>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</si>
  <si>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</si>
  <si>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</si>
  <si>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</si>
  <si>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</si>
  <si>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</si>
  <si>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</si>
  <si>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</si>
  <si>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</si>
  <si>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</si>
  <si>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</si>
  <si>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</si>
  <si>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</si>
  <si>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</si>
  <si>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</si>
  <si>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</si>
  <si>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</si>
  <si>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</si>
  <si>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</si>
  <si>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</si>
  <si>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</si>
  <si>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</si>
  <si>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</si>
  <si>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</si>
  <si>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</si>
  <si>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</si>
  <si>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</si>
  <si>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</si>
  <si>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</si>
  <si>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</si>
  <si>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</si>
  <si>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</si>
  <si>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</si>
  <si>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</si>
  <si>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</si>
  <si>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</si>
  <si>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</si>
  <si>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</si>
  <si>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</si>
  <si>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</si>
  <si>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</si>
  <si>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</si>
  <si>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</si>
  <si>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</si>
  <si>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</si>
  <si>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</si>
  <si>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</si>
  <si>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</si>
  <si>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</si>
  <si>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</si>
  <si>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</si>
  <si>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</si>
  <si>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</si>
  <si>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</si>
  <si>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</si>
  <si>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</si>
  <si>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</si>
  <si>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</si>
  <si>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</si>
  <si>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</si>
  <si>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</si>
  <si>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</si>
  <si>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</si>
  <si>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</si>
  <si>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</si>
  <si>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</si>
  <si>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</si>
  <si>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</si>
  <si>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</si>
  <si>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</si>
  <si>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</si>
  <si>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</si>
  <si>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</si>
  <si>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</si>
  <si>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</si>
  <si>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</si>
  <si>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</si>
  <si>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</si>
  <si>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</si>
  <si>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</si>
  <si>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</si>
  <si>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</si>
  <si>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</si>
  <si>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</si>
  <si>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</si>
  <si>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</si>
  <si>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</si>
  <si>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</si>
  <si>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</si>
  <si>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</si>
  <si>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</si>
  <si>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</si>
  <si>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</si>
  <si>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</si>
  <si>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</si>
  <si>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</si>
  <si>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</si>
  <si>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</si>
  <si>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</si>
  <si>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</si>
  <si>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</si>
  <si>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</si>
  <si>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</si>
  <si>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</si>
  <si>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</si>
  <si>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</si>
  <si>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</si>
  <si>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</si>
  <si>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</si>
  <si>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</si>
  <si>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</si>
  <si>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</si>
  <si>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</si>
  <si>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</si>
  <si>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</si>
  <si>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</si>
  <si>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</si>
  <si>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</si>
  <si>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</si>
  <si>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</si>
  <si>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</si>
  <si>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</si>
  <si>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</si>
  <si>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</si>
  <si>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</si>
  <si>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</si>
  <si>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</si>
  <si>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</si>
  <si>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</si>
  <si>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</si>
  <si>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</si>
  <si>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</si>
  <si>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</si>
  <si>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</si>
  <si>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</si>
  <si>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</si>
  <si>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</si>
  <si>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</si>
  <si>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</si>
  <si>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</si>
  <si>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</si>
  <si>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</si>
  <si>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</si>
  <si>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</si>
  <si>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</si>
  <si>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</si>
  <si>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</si>
  <si>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</si>
  <si>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</si>
  <si>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</si>
  <si>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</si>
  <si>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</si>
  <si>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</si>
  <si>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</si>
  <si>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</si>
  <si>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</si>
  <si>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</si>
  <si>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</si>
  <si>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</si>
  <si>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</si>
  <si>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</si>
  <si>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</si>
  <si>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</si>
  <si>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</si>
  <si>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</si>
  <si>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</si>
  <si>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</si>
  <si>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</si>
  <si>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</si>
  <si>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</si>
  <si>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</si>
  <si>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</si>
  <si>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</si>
  <si>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</si>
  <si>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</si>
  <si>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</si>
  <si>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</si>
  <si>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</si>
  <si>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</si>
  <si>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</si>
  <si>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</si>
  <si>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</si>
  <si>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</si>
  <si>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</si>
  <si>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</si>
  <si>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</si>
  <si>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</si>
  <si>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</si>
  <si>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</si>
  <si>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</si>
  <si>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</si>
  <si>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</si>
  <si>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</si>
  <si>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</si>
  <si>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</si>
  <si>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</si>
  <si>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</si>
  <si>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</si>
  <si>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</si>
  <si>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</si>
  <si>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</si>
  <si>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</si>
  <si>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</si>
  <si>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</si>
  <si>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</si>
  <si>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</si>
  <si>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</si>
  <si>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</si>
  <si>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</si>
  <si>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</si>
  <si>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</si>
  <si>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</si>
  <si>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</si>
  <si>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</si>
  <si>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</si>
  <si>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</si>
  <si>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</si>
  <si>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</si>
  <si>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</si>
  <si>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</si>
  <si>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</si>
  <si>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</si>
  <si>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</si>
  <si>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</si>
  <si>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</si>
  <si>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</si>
  <si>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</si>
  <si>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</si>
  <si>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</si>
  <si>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</si>
  <si>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</si>
  <si>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</si>
  <si>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</si>
  <si>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</si>
  <si>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</si>
  <si>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</si>
  <si>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</si>
  <si>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</si>
  <si>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</si>
  <si>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</si>
  <si>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</si>
  <si>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</si>
  <si>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</si>
  <si>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</si>
  <si>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</si>
  <si>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</si>
  <si>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</si>
  <si>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</si>
  <si>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</si>
  <si>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</si>
  <si>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</si>
  <si>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</si>
  <si>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</si>
  <si>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</si>
  <si>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</si>
  <si>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</si>
  <si>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</si>
  <si>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</si>
  <si>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</si>
  <si>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</si>
  <si>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</si>
  <si>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</si>
  <si>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</si>
  <si>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</si>
  <si>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</si>
  <si>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</si>
  <si>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</si>
  <si>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</si>
  <si>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</si>
  <si>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</si>
  <si>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</si>
  <si>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</si>
  <si>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</si>
  <si>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</si>
  <si>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</si>
  <si>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</si>
  <si>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</si>
  <si>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</si>
  <si>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</si>
  <si>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</si>
  <si>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</si>
  <si>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</si>
  <si>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</si>
  <si>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</si>
  <si>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</si>
  <si>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</si>
  <si>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</si>
  <si>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</si>
  <si>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</si>
  <si>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</si>
  <si>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</si>
  <si>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</si>
  <si>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</si>
  <si>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</si>
  <si>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</si>
  <si>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</si>
  <si>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</si>
  <si>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</si>
  <si>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</si>
  <si>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</si>
  <si>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</si>
  <si>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</si>
  <si>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</si>
  <si>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</si>
  <si>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</si>
  <si>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</si>
  <si>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</si>
  <si>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</si>
  <si>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</si>
  <si>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</si>
  <si>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</si>
  <si>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</si>
  <si>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</si>
  <si>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</si>
  <si>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</si>
  <si>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</si>
  <si>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</si>
  <si>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</si>
  <si>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</si>
  <si>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</si>
  <si>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</si>
  <si>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</si>
  <si>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</si>
  <si>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</si>
  <si>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</si>
  <si>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</si>
  <si>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</si>
  <si>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</si>
  <si>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</si>
  <si>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</si>
  <si>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</si>
  <si>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</si>
  <si>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</si>
  <si>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</si>
  <si>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</si>
  <si>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</si>
  <si>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</si>
  <si>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</si>
  <si>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</si>
  <si>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</si>
  <si>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</si>
  <si>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</si>
  <si>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</si>
  <si>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</si>
  <si>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</si>
  <si>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</si>
  <si>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</si>
  <si>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</si>
  <si>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</si>
  <si>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</si>
  <si>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</si>
  <si>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</si>
  <si>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</si>
  <si>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</si>
  <si>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</si>
  <si>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</si>
  <si>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</si>
  <si>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</si>
  <si>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</si>
  <si>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</si>
  <si>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</si>
  <si>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</si>
  <si>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</si>
  <si>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</si>
  <si>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</si>
  <si>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</si>
  <si>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</si>
  <si>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</si>
  <si>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</si>
  <si>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</si>
  <si>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</si>
  <si>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</si>
  <si>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</si>
  <si>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</si>
  <si>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</si>
  <si>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</si>
  <si>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</si>
  <si>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</si>
  <si>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</si>
  <si>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</si>
  <si>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</si>
  <si>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</si>
  <si>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</si>
  <si>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</si>
  <si>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</si>
  <si>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</si>
  <si>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</si>
  <si>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</si>
  <si>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</si>
  <si>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</si>
  <si>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</si>
  <si>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</si>
  <si>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</si>
  <si>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</si>
  <si>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</si>
  <si>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</si>
  <si>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</si>
  <si>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</si>
  <si>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</si>
  <si>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</si>
  <si>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</si>
  <si>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</si>
  <si>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</si>
  <si>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</si>
  <si>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</si>
  <si>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</si>
  <si>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</si>
  <si>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</si>
  <si>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</si>
  <si>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</si>
  <si>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</si>
  <si>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</si>
  <si>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</si>
  <si>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</si>
  <si>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</si>
  <si>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</si>
  <si>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</si>
  <si>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</si>
  <si>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</si>
  <si>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</si>
  <si>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</si>
  <si>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</si>
  <si>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</si>
  <si>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</si>
  <si>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</si>
  <si>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</si>
  <si>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</si>
  <si>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</si>
  <si>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</si>
  <si>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</si>
  <si>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</si>
  <si>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</si>
  <si>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</si>
  <si>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</si>
  <si>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</si>
  <si>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</si>
  <si>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</si>
  <si>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</si>
  <si>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</si>
  <si>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</si>
  <si>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</si>
  <si>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</si>
  <si>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</si>
  <si>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</si>
  <si>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</si>
  <si>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</si>
  <si>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</si>
  <si>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</si>
  <si>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</si>
  <si>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</si>
  <si>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</si>
  <si>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</si>
  <si>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</si>
  <si>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</si>
  <si>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</si>
  <si>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</si>
  <si>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</si>
  <si>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</si>
  <si>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</si>
  <si>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</si>
  <si>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</si>
  <si>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</si>
  <si>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</si>
  <si>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</si>
  <si>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</si>
  <si>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</si>
  <si>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</si>
  <si>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</si>
  <si>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</si>
  <si>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</si>
  <si>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</si>
  <si>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</si>
  <si>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</si>
  <si>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</si>
  <si>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</si>
  <si>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</si>
  <si>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</si>
  <si>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</si>
  <si>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</si>
  <si>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</si>
  <si>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</si>
  <si>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</si>
  <si>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</si>
  <si>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</si>
  <si>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</si>
  <si>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</si>
  <si>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</si>
  <si>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</si>
  <si>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</si>
  <si>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</si>
  <si>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</si>
  <si>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</si>
  <si>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</si>
  <si>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</si>
  <si>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</si>
  <si>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</si>
  <si>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</si>
  <si>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</si>
  <si>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</si>
  <si>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</si>
  <si>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</si>
  <si>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</si>
  <si>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</si>
  <si>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</si>
  <si>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</si>
  <si>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</si>
  <si>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</si>
  <si>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</si>
  <si>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</si>
  <si>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</si>
  <si>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</si>
  <si>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</si>
  <si>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</si>
  <si>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</si>
  <si>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</si>
  <si>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</si>
  <si>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</si>
  <si>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</si>
  <si>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</si>
  <si>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</si>
  <si>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</si>
  <si>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</si>
  <si>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</si>
  <si>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</si>
  <si>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</si>
  <si>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</si>
  <si>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</si>
  <si>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</si>
  <si>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</si>
  <si>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</si>
  <si>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</si>
  <si>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</si>
  <si>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</si>
  <si>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</si>
  <si>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</si>
  <si>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</si>
  <si>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</si>
  <si>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</si>
  <si>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</si>
  <si>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</si>
  <si>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</si>
  <si>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</si>
  <si>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</si>
  <si>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</si>
  <si>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</si>
  <si>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</si>
  <si>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</si>
  <si>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</si>
  <si>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</si>
  <si>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</si>
  <si>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</si>
  <si>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</si>
  <si>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</si>
  <si>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</si>
  <si>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</si>
  <si>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</si>
  <si>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</si>
  <si>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</si>
  <si>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</si>
  <si>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</si>
  <si>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</si>
  <si>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</si>
  <si>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</si>
  <si>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</si>
  <si>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</si>
  <si>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</si>
  <si>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</si>
  <si>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</si>
  <si>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</si>
  <si>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</si>
  <si>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</si>
  <si>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</si>
  <si>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</si>
  <si>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</si>
  <si>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</si>
  <si>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</si>
  <si>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</si>
  <si>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</si>
  <si>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</si>
  <si>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</si>
  <si>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</si>
  <si>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</si>
  <si>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</si>
  <si>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</si>
  <si>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</si>
  <si>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</si>
  <si>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</si>
  <si>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</si>
  <si>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</si>
  <si>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</si>
  <si>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</si>
  <si>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</si>
  <si>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</si>
  <si>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</si>
  <si>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</si>
  <si>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</si>
  <si>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</si>
  <si>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</si>
  <si>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</si>
  <si>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</si>
  <si>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</si>
  <si>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</si>
  <si>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</si>
  <si>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</si>
  <si>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</si>
  <si>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</si>
  <si>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</si>
  <si>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</si>
  <si>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</si>
  <si>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</si>
  <si>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</si>
  <si>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</si>
  <si>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</si>
  <si>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</si>
  <si>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</si>
  <si>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</si>
  <si>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</si>
  <si>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</si>
  <si>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</si>
  <si>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</si>
  <si>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</si>
  <si>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</si>
  <si>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</si>
  <si>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</si>
  <si>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</si>
  <si>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</si>
  <si>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</si>
  <si>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</si>
  <si>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</si>
  <si>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</si>
  <si>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</si>
  <si>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</si>
  <si>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</si>
  <si>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</si>
  <si>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</si>
  <si>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</si>
  <si>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</si>
  <si>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</si>
  <si>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</si>
  <si>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</si>
  <si>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</si>
  <si>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</si>
  <si>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</si>
  <si>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</si>
  <si>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</si>
  <si>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</si>
  <si>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</si>
  <si>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</si>
  <si>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</si>
  <si>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</si>
  <si>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</si>
  <si>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</si>
  <si>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</si>
  <si>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</si>
  <si>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</si>
  <si>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</si>
  <si>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</si>
  <si>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</si>
  <si>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</si>
  <si>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</si>
  <si>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</si>
  <si>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</si>
  <si>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</si>
  <si>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</si>
  <si>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</si>
  <si>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</si>
  <si>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</si>
  <si>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</si>
  <si>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</si>
  <si>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</si>
  <si>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</si>
  <si>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</si>
  <si>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</si>
  <si>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</si>
  <si>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</si>
  <si>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</si>
  <si>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</si>
  <si>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</si>
  <si>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</si>
  <si>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</si>
  <si>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</si>
  <si>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</si>
  <si>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</si>
  <si>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</si>
  <si>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</si>
  <si>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</si>
  <si>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</si>
  <si>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</si>
  <si>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</si>
  <si>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</si>
  <si>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</si>
  <si>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</si>
  <si>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</si>
  <si>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</si>
  <si>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</si>
  <si>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</si>
  <si>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</si>
  <si>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</si>
  <si>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</si>
  <si>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</si>
  <si>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</si>
  <si>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</si>
  <si>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</si>
  <si>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</si>
  <si>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</si>
  <si>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</si>
  <si>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</si>
  <si>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</si>
  <si>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</si>
  <si>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</si>
  <si>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</si>
  <si>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</si>
  <si>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</si>
  <si>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</si>
  <si>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</si>
  <si>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</si>
  <si>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</si>
  <si>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</si>
  <si>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</si>
  <si>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</si>
  <si>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</si>
  <si>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</si>
  <si>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</si>
  <si>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</si>
  <si>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</si>
  <si>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</si>
  <si>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</si>
  <si>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</si>
  <si>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</si>
  <si>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</si>
  <si>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</si>
  <si>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</si>
  <si>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</si>
  <si>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</si>
  <si>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</si>
  <si>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</si>
  <si>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</si>
  <si>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</si>
  <si>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</si>
  <si>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</si>
  <si>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</si>
  <si>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</si>
  <si>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</si>
  <si>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</si>
  <si>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</si>
  <si>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</si>
  <si>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</si>
  <si>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</si>
  <si>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</si>
  <si>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</si>
  <si>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</si>
  <si>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</si>
  <si>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</si>
  <si>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</si>
  <si>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</si>
  <si>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</si>
  <si>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</si>
  <si>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</si>
  <si>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</si>
  <si>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</si>
  <si>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</si>
  <si>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</si>
  <si>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</si>
  <si>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</si>
  <si>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</si>
  <si>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</si>
  <si>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</si>
  <si>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</si>
  <si>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</si>
  <si>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</si>
  <si>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</si>
  <si>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</si>
  <si>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</si>
  <si>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</si>
  <si>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</si>
  <si>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</si>
  <si>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</si>
  <si>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</si>
  <si>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</si>
  <si>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</si>
  <si>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</si>
  <si>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</si>
  <si>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</si>
  <si>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</si>
  <si>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</si>
  <si>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</si>
  <si>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</si>
  <si>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</si>
  <si>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</si>
  <si>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</si>
  <si>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</si>
  <si>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</si>
  <si>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</si>
  <si>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</si>
  <si>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</si>
  <si>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</si>
  <si>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</si>
  <si>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</si>
  <si>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</si>
  <si>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</si>
  <si>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</si>
  <si>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</si>
  <si>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</si>
  <si>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</si>
  <si>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</si>
  <si>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</si>
  <si>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</si>
  <si>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</si>
  <si>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</si>
  <si>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</si>
  <si>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</si>
  <si>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</si>
  <si>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</si>
  <si>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</si>
  <si>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</si>
  <si>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</si>
  <si>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</si>
  <si>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</si>
  <si>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</si>
  <si>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</si>
  <si>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</si>
  <si>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</si>
  <si>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</si>
  <si>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</si>
  <si>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</si>
  <si>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</si>
  <si>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</si>
  <si>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</si>
  <si>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</si>
  <si>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</si>
  <si>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</si>
  <si>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</si>
  <si>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</si>
  <si>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</si>
  <si>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</si>
  <si>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</si>
  <si>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</si>
  <si>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</si>
  <si>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</si>
  <si>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</si>
  <si>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</si>
  <si>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</si>
  <si>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</si>
  <si>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</si>
  <si>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</si>
  <si>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</si>
  <si>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</si>
  <si>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</si>
  <si>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</si>
  <si>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</si>
  <si>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</si>
  <si>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</si>
  <si>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</si>
  <si>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</si>
  <si>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</si>
  <si>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</si>
  <si>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</si>
  <si>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</si>
  <si>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</si>
  <si>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</si>
  <si>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</si>
  <si>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</si>
  <si>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</si>
  <si>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</si>
  <si>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</si>
  <si>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</si>
  <si>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</si>
  <si>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</si>
  <si>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</si>
  <si>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</si>
  <si>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</si>
  <si>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</si>
  <si>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</si>
  <si>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</si>
  <si>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</si>
  <si>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</si>
  <si>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</si>
  <si>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</si>
  <si>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</si>
  <si>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</si>
  <si>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</si>
  <si>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</si>
  <si>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</si>
  <si>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</si>
  <si>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</si>
  <si>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</si>
  <si>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</si>
  <si>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</si>
  <si>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</si>
  <si>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</si>
  <si>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</si>
  <si>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</si>
  <si>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</si>
  <si>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</si>
  <si>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</si>
  <si>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</si>
  <si>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</si>
  <si>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</si>
  <si>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</si>
  <si>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</si>
  <si>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</si>
  <si>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</si>
  <si>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</si>
  <si>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</si>
  <si>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</si>
  <si>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</si>
  <si>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</si>
  <si>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</si>
  <si>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</si>
  <si>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</si>
  <si>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</si>
  <si>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</si>
  <si>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</si>
  <si>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</si>
  <si>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</si>
  <si>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</si>
  <si>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</si>
  <si>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</si>
  <si>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</si>
  <si>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</si>
  <si>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</si>
  <si>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</si>
  <si>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</si>
  <si>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</si>
  <si>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</si>
  <si>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</si>
  <si>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</si>
  <si>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</si>
  <si>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</si>
  <si>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</si>
  <si>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</si>
  <si>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</si>
  <si>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</si>
  <si>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</si>
  <si>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</si>
  <si>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</si>
  <si>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</si>
  <si>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</si>
  <si>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</si>
  <si>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</si>
  <si>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</si>
  <si>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</si>
  <si>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</si>
  <si>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</si>
  <si>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</si>
  <si>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</si>
  <si>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</si>
  <si>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</si>
  <si>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</si>
  <si>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</si>
  <si>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</si>
  <si>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</si>
  <si>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</si>
  <si>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</si>
  <si>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</si>
  <si>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</si>
  <si>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</si>
  <si>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</si>
  <si>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</si>
  <si>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</si>
  <si>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</si>
  <si>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</si>
  <si>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</si>
  <si>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</si>
  <si>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</si>
  <si>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</si>
  <si>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</si>
  <si>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</si>
  <si>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</si>
  <si>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</si>
  <si>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</si>
  <si>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</si>
  <si>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</si>
  <si>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</si>
  <si>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</si>
  <si>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</si>
  <si>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</si>
  <si>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</si>
  <si>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</si>
  <si>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</si>
  <si>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</si>
  <si>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</si>
  <si>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</si>
  <si>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</si>
  <si>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</si>
  <si>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</si>
  <si>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</si>
  <si>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</si>
  <si>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</si>
  <si>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</si>
  <si>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</si>
  <si>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</si>
  <si>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</si>
  <si>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</si>
  <si>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</si>
  <si>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</si>
  <si>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</si>
  <si>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</si>
  <si>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</si>
  <si>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</si>
  <si>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</si>
  <si>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</si>
  <si>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</si>
  <si>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</si>
  <si>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</si>
  <si>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</si>
  <si>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</si>
  <si>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</si>
  <si>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</si>
  <si>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</si>
  <si>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</si>
  <si>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</si>
  <si>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</si>
  <si>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</si>
  <si>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</si>
  <si>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</si>
  <si>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</si>
  <si>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</si>
  <si>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</si>
  <si>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</si>
  <si>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</si>
  <si>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</si>
  <si>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</si>
  <si>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</si>
  <si>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</si>
  <si>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</si>
  <si>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</si>
  <si>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</si>
  <si>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</si>
  <si>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</si>
  <si>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</si>
  <si>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</si>
  <si>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</si>
  <si>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</si>
  <si>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</si>
  <si>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</si>
  <si>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</si>
  <si>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</si>
  <si>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</si>
  <si>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</si>
  <si>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</si>
  <si>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</si>
  <si>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</si>
  <si>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</si>
  <si>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</si>
  <si>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</si>
  <si>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</si>
  <si>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</si>
  <si>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</si>
  <si>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</si>
  <si>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</si>
  <si>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</si>
  <si>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</si>
  <si>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</si>
  <si>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</si>
  <si>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</si>
  <si>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</si>
  <si>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</si>
  <si>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</si>
  <si>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</si>
  <si>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</si>
  <si>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</si>
  <si>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</si>
  <si>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</si>
  <si>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</si>
  <si>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</si>
  <si>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</si>
  <si>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</si>
  <si>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</si>
  <si>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</si>
  <si>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</si>
  <si>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</si>
  <si>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</si>
  <si>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</si>
  <si>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</si>
  <si>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</si>
  <si>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</si>
  <si>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</si>
  <si>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</si>
  <si>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</si>
  <si>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</si>
  <si>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</si>
  <si>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</si>
  <si>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</si>
  <si>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</si>
  <si>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</si>
  <si>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</si>
  <si>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</si>
  <si>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</si>
  <si>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</si>
  <si>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</si>
  <si>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</si>
  <si>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</si>
  <si>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</si>
  <si>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</si>
  <si>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</si>
  <si>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</si>
  <si>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</si>
  <si>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</si>
  <si>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</si>
  <si>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</si>
  <si>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</si>
  <si>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</si>
  <si>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</si>
  <si>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</si>
  <si>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</si>
  <si>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</si>
  <si>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</si>
  <si>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</si>
  <si>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</si>
  <si>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</si>
  <si>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</si>
  <si>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</si>
  <si>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</si>
  <si>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</si>
  <si>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</si>
  <si>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</si>
  <si>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</si>
  <si>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</si>
  <si>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</si>
  <si>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</si>
  <si>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</si>
  <si>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</si>
  <si>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</si>
  <si>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</si>
  <si>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</si>
  <si>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</si>
  <si>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</si>
  <si>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</si>
  <si>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</si>
  <si>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</si>
  <si>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</si>
  <si>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</si>
  <si>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</si>
  <si>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</si>
  <si>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</si>
  <si>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</si>
  <si>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</si>
  <si>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</si>
  <si>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</si>
  <si>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</si>
  <si>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</si>
  <si>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</si>
  <si>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</si>
  <si>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</si>
  <si>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</si>
  <si>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</si>
  <si>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</si>
  <si>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</si>
  <si>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</si>
  <si>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</si>
  <si>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</si>
  <si>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</si>
  <si>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</si>
  <si>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</si>
  <si>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</si>
  <si>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</si>
  <si>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</si>
  <si>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</si>
  <si>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</si>
  <si>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</si>
  <si>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</si>
  <si>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</si>
  <si>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</si>
  <si>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</si>
  <si>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</si>
  <si>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</si>
  <si>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</si>
  <si>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</si>
  <si>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</si>
  <si>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</si>
  <si>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</si>
  <si>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</si>
  <si>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</si>
  <si>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</si>
  <si>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</si>
  <si>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</si>
  <si>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</si>
  <si>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</si>
  <si>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</si>
  <si>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</si>
  <si>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</si>
  <si>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</si>
  <si>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</si>
  <si>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</si>
  <si>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</si>
  <si>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</si>
  <si>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</si>
  <si>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</si>
  <si>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</si>
  <si>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</si>
  <si>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</si>
  <si>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</si>
  <si>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</si>
  <si>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</si>
  <si>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</si>
  <si>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</si>
  <si>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</si>
  <si>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</si>
  <si>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</si>
  <si>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</si>
  <si>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</si>
  <si>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</si>
  <si>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</si>
  <si>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</si>
  <si>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</si>
  <si>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</si>
  <si>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</si>
  <si>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</si>
  <si>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</si>
  <si>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</si>
  <si>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</si>
  <si>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</si>
  <si>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</si>
  <si>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</si>
  <si>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</si>
  <si>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</si>
  <si>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</si>
  <si>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</si>
  <si>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</si>
  <si>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</si>
  <si>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</si>
  <si>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</si>
  <si>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</si>
  <si>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</si>
  <si>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</si>
  <si>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</si>
  <si>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</si>
  <si>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</si>
  <si>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</si>
  <si>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</si>
  <si>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</si>
  <si>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</si>
  <si>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</si>
  <si>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</si>
  <si>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</si>
  <si>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</si>
  <si>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</si>
  <si>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</si>
  <si>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</si>
  <si>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</si>
  <si>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</si>
  <si>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</si>
  <si>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</si>
  <si>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</si>
  <si>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</si>
  <si>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</si>
  <si>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</si>
  <si>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</si>
  <si>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</si>
  <si>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</si>
  <si>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</si>
  <si>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</si>
  <si>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</si>
  <si>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</si>
  <si>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</si>
  <si>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</si>
  <si>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</si>
  <si>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</si>
  <si>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</si>
  <si>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</si>
  <si>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</si>
  <si>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</si>
  <si>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</si>
  <si>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</si>
  <si>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</si>
  <si>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</si>
  <si>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</si>
  <si>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</si>
  <si>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</si>
  <si>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</si>
  <si>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</si>
  <si>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</si>
  <si>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</si>
  <si>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</si>
  <si>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</si>
  <si>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</si>
  <si>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</si>
  <si>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</si>
  <si>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</si>
  <si>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</si>
  <si>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</si>
  <si>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</si>
  <si>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</si>
  <si>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</si>
  <si>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</si>
  <si>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</si>
  <si>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</si>
  <si>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</si>
  <si>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</si>
  <si>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</si>
  <si>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</si>
  <si>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</si>
  <si>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</si>
  <si>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</si>
  <si>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</si>
  <si>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</si>
  <si>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</si>
  <si>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</si>
  <si>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</si>
  <si>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</si>
  <si>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</si>
  <si>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</si>
  <si>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</si>
  <si>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</si>
  <si>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</si>
  <si>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</si>
  <si>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</si>
  <si>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</si>
  <si>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</si>
  <si>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</si>
  <si>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</si>
  <si>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</si>
  <si>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</si>
  <si>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</si>
  <si>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</si>
  <si>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</si>
  <si>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</si>
  <si>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</si>
  <si>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</si>
  <si>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</si>
  <si>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</si>
  <si>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</si>
  <si>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</si>
  <si>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</si>
  <si>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</si>
  <si>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</si>
  <si>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</si>
  <si>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</si>
  <si>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</si>
  <si>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</si>
  <si>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</si>
  <si>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</si>
  <si>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</si>
  <si>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</si>
  <si>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</si>
  <si>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</si>
  <si>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</si>
  <si>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</si>
  <si>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</si>
  <si>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</si>
  <si>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</si>
  <si>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</si>
  <si>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</si>
  <si>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</si>
  <si>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</si>
  <si>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</si>
  <si>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</si>
  <si>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</si>
  <si>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</si>
  <si>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</si>
  <si>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</si>
  <si>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</si>
  <si>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</si>
  <si>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</si>
  <si>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</si>
  <si>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</si>
  <si>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</si>
  <si>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</si>
  <si>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</si>
  <si>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</si>
  <si>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</si>
  <si>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</si>
  <si>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</si>
  <si>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</si>
  <si>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</si>
  <si>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</si>
  <si>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</si>
  <si>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</si>
  <si>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</si>
  <si>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</si>
  <si>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</si>
  <si>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</si>
  <si>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</si>
  <si>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</si>
  <si>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</si>
  <si>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</si>
  <si>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</si>
  <si>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</si>
  <si>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</si>
  <si>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</si>
  <si>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</si>
  <si>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</si>
  <si>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</si>
  <si>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</si>
  <si>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</si>
  <si>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</si>
  <si>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</si>
  <si>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</si>
  <si>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</si>
  <si>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</si>
  <si>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</si>
  <si>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</si>
  <si>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</si>
  <si>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</si>
  <si>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</si>
  <si>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</si>
  <si>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</si>
  <si>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</si>
  <si>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</si>
  <si>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</si>
  <si>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</si>
  <si>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</si>
  <si>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</si>
  <si>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</si>
  <si>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</si>
  <si>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</si>
  <si>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</si>
  <si>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</si>
  <si>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</si>
  <si>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</si>
  <si>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</si>
  <si>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</si>
  <si>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</si>
  <si>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</si>
  <si>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</si>
  <si>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</si>
  <si>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</si>
  <si>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</si>
  <si>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</si>
  <si>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</si>
  <si>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</si>
  <si>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</si>
  <si>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</si>
  <si>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</si>
  <si>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</si>
  <si>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</si>
  <si>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</si>
  <si>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</si>
  <si>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</si>
  <si>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</si>
  <si>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</si>
  <si>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</si>
  <si>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</si>
  <si>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</si>
  <si>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</si>
  <si>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</si>
  <si>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</si>
  <si>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</si>
  <si>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</si>
  <si>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</si>
  <si>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</si>
  <si>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</si>
  <si>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</si>
  <si>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</si>
  <si>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</si>
  <si>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</si>
  <si>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</si>
  <si>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</si>
  <si>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</si>
  <si>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</si>
  <si>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</si>
  <si>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</si>
  <si>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</si>
  <si>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</si>
  <si>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</si>
  <si>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</si>
  <si>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</si>
  <si>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</si>
  <si>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</si>
  <si>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</si>
  <si>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</si>
  <si>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</si>
  <si>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</si>
  <si>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</si>
  <si>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</si>
  <si>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</si>
  <si>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</si>
  <si>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</si>
  <si>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</si>
  <si>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</si>
  <si>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</si>
  <si>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</si>
  <si>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</si>
  <si>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</si>
  <si>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</si>
  <si>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</si>
  <si>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</si>
  <si>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</si>
  <si>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</si>
  <si>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</si>
  <si>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</si>
  <si>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</si>
  <si>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</si>
  <si>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</si>
  <si>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</si>
  <si>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</si>
  <si>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</si>
  <si>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</si>
  <si>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</si>
  <si>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</si>
  <si>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</si>
  <si>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</si>
  <si>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</si>
  <si>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</si>
  <si>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</si>
  <si>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</si>
  <si>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</si>
  <si>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</si>
  <si>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</si>
  <si>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</si>
  <si>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</si>
  <si>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</si>
  <si>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</si>
  <si>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</si>
  <si>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</si>
  <si>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</si>
  <si>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</si>
  <si>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</si>
  <si>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</si>
  <si>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</si>
  <si>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</si>
  <si>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</si>
  <si>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</si>
  <si>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</si>
  <si>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</si>
  <si>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</si>
  <si>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</si>
  <si>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</si>
  <si>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</si>
  <si>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</si>
  <si>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</si>
  <si>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</si>
  <si>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</si>
  <si>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</si>
  <si>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</si>
  <si>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</si>
  <si>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</si>
  <si>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</si>
  <si>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</si>
  <si>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</si>
  <si>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</si>
  <si>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</si>
  <si>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</si>
  <si>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</si>
  <si>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</si>
  <si>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</si>
  <si>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</si>
  <si>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</si>
  <si>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</si>
  <si>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</si>
  <si>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</si>
  <si>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</si>
  <si>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</si>
  <si>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</si>
  <si>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</si>
  <si>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</si>
  <si>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</si>
  <si>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</si>
  <si>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</si>
  <si>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</si>
  <si>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</si>
  <si>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</si>
  <si>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</si>
  <si>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</si>
  <si>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</si>
  <si>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</si>
  <si>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</si>
  <si>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</si>
  <si>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</si>
  <si>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</si>
  <si>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</si>
  <si>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</si>
  <si>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</si>
  <si>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</si>
  <si>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</si>
  <si>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</si>
  <si>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</si>
  <si>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</si>
  <si>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</si>
  <si>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</si>
  <si>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</si>
  <si>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</si>
  <si>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</si>
  <si>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</si>
  <si>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</si>
  <si>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</si>
  <si>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</si>
  <si>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</si>
  <si>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</si>
  <si>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</si>
  <si>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</si>
  <si>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</si>
  <si>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</si>
  <si>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</si>
  <si>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</si>
  <si>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</si>
  <si>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</si>
  <si>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</si>
  <si>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</si>
  <si>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</si>
  <si>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</si>
  <si>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</si>
  <si>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</si>
  <si>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</si>
  <si>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</si>
  <si>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</si>
  <si>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</si>
  <si>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</si>
  <si>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</si>
  <si>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</si>
  <si>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</si>
  <si>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</si>
  <si>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</si>
  <si>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</si>
  <si>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</si>
  <si>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</si>
  <si>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</si>
  <si>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</si>
  <si>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</si>
  <si>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</si>
  <si>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</si>
  <si>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</si>
  <si>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</si>
  <si>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</si>
  <si>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</si>
  <si>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</si>
  <si>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</si>
  <si>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</si>
  <si>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</si>
  <si>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</si>
  <si>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</si>
  <si>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</si>
  <si>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</si>
  <si>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</si>
  <si>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</si>
  <si>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</si>
  <si>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</si>
  <si>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</si>
  <si>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</si>
  <si>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</si>
  <si>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</si>
  <si>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</si>
  <si>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</si>
  <si>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</si>
  <si>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</si>
  <si>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</si>
  <si>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</si>
  <si>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</si>
  <si>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</si>
  <si>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</si>
  <si>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</si>
  <si>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</si>
  <si>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</si>
  <si>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</si>
  <si>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</si>
  <si>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</si>
  <si>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</si>
  <si>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</si>
  <si>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</si>
  <si>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</si>
  <si>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</si>
  <si>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</si>
  <si>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</si>
  <si>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</si>
  <si>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</si>
  <si>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</si>
  <si>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</si>
  <si>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</si>
  <si>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</si>
  <si>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</si>
  <si>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</si>
  <si>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</si>
  <si>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</si>
  <si>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</si>
  <si>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</si>
  <si>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</si>
  <si>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</si>
  <si>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</si>
  <si>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</si>
  <si>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</si>
  <si>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</si>
  <si>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</si>
  <si>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</si>
  <si>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</si>
  <si>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</si>
  <si>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</si>
  <si>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</si>
  <si>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</si>
  <si>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</si>
  <si>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</si>
  <si>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</si>
  <si>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</si>
  <si>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</si>
  <si>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</si>
  <si>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</si>
  <si>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</si>
  <si>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</si>
  <si>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</si>
  <si>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</si>
  <si>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</si>
  <si>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</si>
  <si>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</si>
  <si>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</si>
  <si>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</si>
  <si>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</si>
  <si>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</si>
  <si>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</si>
  <si>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</si>
  <si>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</si>
  <si>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</si>
  <si>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</si>
  <si>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</si>
  <si>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</si>
  <si>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</si>
  <si>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</si>
  <si>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</si>
  <si>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</si>
  <si>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</si>
  <si>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</si>
  <si>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</si>
  <si>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</si>
  <si>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</si>
  <si>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</si>
  <si>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</si>
  <si>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</si>
  <si>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</si>
  <si>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</si>
  <si>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</si>
  <si>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</si>
  <si>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</si>
  <si>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</si>
  <si>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</si>
  <si>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</si>
  <si>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</si>
  <si>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</si>
  <si>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</si>
  <si>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</si>
  <si>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</si>
  <si>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</si>
  <si>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</si>
  <si>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</si>
  <si>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</si>
  <si>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</si>
  <si>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</si>
  <si>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</si>
  <si>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</si>
  <si>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</si>
  <si>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</si>
  <si>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</si>
  <si>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</si>
  <si>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</si>
  <si>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</si>
  <si>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</si>
  <si>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</si>
  <si>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</si>
  <si>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</si>
  <si>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</si>
  <si>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</si>
  <si>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</si>
  <si>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</si>
  <si>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</si>
  <si>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</si>
  <si>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</si>
  <si>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</si>
  <si>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</si>
  <si>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</si>
  <si>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</si>
  <si>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</si>
  <si>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</si>
  <si>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</si>
  <si>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</si>
  <si>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</si>
  <si>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</si>
  <si>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</si>
  <si>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</si>
  <si>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</si>
  <si>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</si>
  <si>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</si>
  <si>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</si>
  <si>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</si>
  <si>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</si>
  <si>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</si>
  <si>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</si>
  <si>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</si>
  <si>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</si>
  <si>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</si>
  <si>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</si>
  <si>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</si>
  <si>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</si>
  <si>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</si>
  <si>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</si>
  <si>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</si>
  <si>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</si>
  <si>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</si>
  <si>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</si>
  <si>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</si>
  <si>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</si>
  <si>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</si>
  <si>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</si>
  <si>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</si>
  <si>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</si>
  <si>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</si>
  <si>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</si>
  <si>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</si>
  <si>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</si>
  <si>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</si>
  <si>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</si>
  <si>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</si>
  <si>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</si>
  <si>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</si>
  <si>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</si>
  <si>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</si>
  <si>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</si>
  <si>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</si>
  <si>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</si>
  <si>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</si>
  <si>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</si>
  <si>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</si>
  <si>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</si>
  <si>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</si>
  <si>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</si>
  <si>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</si>
  <si>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</si>
  <si>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</si>
  <si>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</si>
  <si>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</si>
  <si>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</si>
  <si>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</si>
  <si>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</si>
  <si>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</si>
  <si>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</si>
  <si>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</si>
  <si>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</si>
  <si>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</si>
  <si>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</si>
  <si>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</si>
  <si>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</si>
  <si>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</si>
  <si>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</si>
  <si>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</si>
  <si>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</si>
  <si>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</si>
  <si>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</si>
  <si>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</si>
  <si>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</si>
  <si>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</si>
  <si>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</si>
  <si>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</si>
  <si>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</si>
  <si>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</si>
  <si>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</si>
  <si>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</si>
  <si>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</si>
  <si>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</si>
  <si>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</si>
  <si>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</si>
  <si>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</si>
  <si>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</si>
  <si>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</si>
  <si>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</si>
  <si>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</si>
  <si>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</si>
  <si>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</si>
  <si>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</si>
  <si>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</si>
  <si>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</si>
  <si>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</si>
  <si>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</si>
  <si>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</si>
  <si>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</si>
  <si>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</si>
  <si>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</si>
  <si>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</si>
  <si>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</si>
  <si>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</si>
  <si>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</si>
  <si>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</si>
  <si>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</si>
  <si>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</si>
  <si>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</si>
  <si>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</si>
  <si>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</si>
  <si>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</si>
  <si>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</si>
  <si>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</si>
  <si>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</si>
  <si>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</si>
  <si>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</si>
  <si>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</si>
  <si>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</si>
  <si>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</si>
  <si>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</si>
  <si>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</si>
  <si>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</si>
  <si>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</si>
  <si>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</si>
  <si>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</si>
  <si>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</si>
  <si>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</si>
  <si>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</si>
  <si>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</si>
  <si>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</si>
  <si>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</si>
  <si>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</si>
  <si>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</si>
  <si>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</si>
  <si>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</si>
  <si>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</si>
  <si>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</si>
  <si>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</si>
  <si>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</si>
  <si>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</si>
  <si>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</si>
  <si>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</si>
  <si>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</si>
  <si>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</si>
  <si>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</si>
  <si>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</si>
  <si>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</si>
  <si>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</si>
  <si>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</si>
  <si>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</si>
  <si>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</si>
  <si>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</si>
  <si>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</si>
  <si>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</si>
  <si>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</si>
  <si>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</si>
  <si>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</si>
  <si>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</si>
  <si>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</si>
  <si>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</si>
  <si>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</si>
  <si>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</si>
  <si>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</si>
  <si>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</si>
  <si>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</si>
  <si>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</si>
  <si>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</si>
  <si>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</si>
  <si>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</si>
  <si>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</si>
  <si>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</si>
  <si>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</si>
  <si>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</si>
  <si>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</si>
  <si>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</si>
  <si>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</si>
  <si>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</si>
  <si>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</si>
  <si>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</si>
  <si>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</si>
  <si>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</si>
  <si>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</si>
  <si>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</si>
  <si>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</si>
  <si>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</si>
  <si>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</si>
  <si>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</si>
  <si>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</si>
  <si>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</si>
  <si>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</si>
  <si>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</si>
  <si>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</si>
  <si>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</si>
  <si>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</si>
  <si>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</si>
  <si>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</si>
  <si>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</si>
  <si>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</si>
  <si>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</si>
  <si>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</si>
  <si>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</si>
  <si>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</si>
  <si>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</si>
  <si>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</si>
  <si>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</si>
  <si>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</si>
  <si>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</si>
  <si>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</si>
  <si>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</si>
  <si>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</si>
  <si>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</si>
  <si>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</si>
  <si>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</si>
  <si>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</si>
  <si>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</si>
  <si>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</si>
  <si>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</si>
  <si>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</si>
  <si>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</si>
  <si>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</si>
  <si>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</si>
  <si>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</si>
  <si>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</si>
  <si>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</si>
  <si>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</si>
  <si>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</si>
  <si>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</si>
  <si>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</si>
  <si>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</si>
  <si>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</si>
  <si>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</si>
  <si>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</si>
  <si>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</si>
  <si>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</si>
  <si>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</si>
  <si>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</si>
  <si>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</si>
  <si>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</si>
  <si>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</si>
  <si>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</si>
  <si>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</si>
  <si>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</si>
  <si>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</si>
  <si>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</si>
  <si>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</si>
  <si>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</si>
  <si>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</si>
  <si>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</si>
  <si>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</si>
  <si>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</si>
  <si>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</si>
  <si>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</si>
  <si>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</si>
  <si>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</si>
  <si>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</si>
  <si>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</si>
  <si>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</si>
  <si>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</si>
  <si>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</si>
  <si>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</si>
  <si>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</si>
  <si>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</si>
  <si>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</si>
  <si>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</si>
  <si>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</si>
  <si>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</si>
  <si>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</si>
  <si>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</si>
  <si>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</si>
  <si>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</si>
  <si>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</si>
  <si>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</si>
  <si>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</si>
  <si>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</si>
  <si>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</si>
  <si>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</si>
  <si>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</si>
  <si>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</si>
  <si>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</si>
  <si>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</si>
  <si>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</si>
  <si>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</si>
  <si>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</si>
  <si>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</si>
  <si>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</si>
  <si>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</si>
  <si>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</si>
  <si>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</si>
  <si>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</si>
  <si>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</si>
  <si>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</si>
  <si>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</si>
  <si>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</si>
  <si>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</si>
  <si>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</si>
  <si>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</si>
  <si>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</si>
  <si>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</si>
  <si>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</si>
  <si>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</si>
  <si>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</si>
  <si>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</si>
  <si>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</si>
  <si>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</si>
  <si>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</si>
  <si>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</si>
  <si>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</si>
  <si>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</si>
  <si>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</si>
  <si>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</si>
  <si>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</si>
  <si>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</si>
  <si>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</si>
  <si>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</si>
  <si>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</si>
  <si>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</si>
  <si>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</si>
  <si>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</si>
  <si>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</si>
  <si>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</si>
  <si>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</si>
  <si>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</si>
  <si>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</si>
  <si>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</si>
  <si>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</si>
  <si>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</si>
  <si>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</si>
  <si>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</si>
  <si>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</si>
  <si>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</si>
  <si>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</si>
  <si>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</si>
  <si>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</si>
  <si>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</si>
  <si>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</si>
  <si>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</si>
  <si>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</si>
  <si>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</si>
  <si>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</si>
  <si>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</si>
  <si>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</si>
  <si>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</si>
  <si>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</si>
  <si>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</si>
  <si>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</si>
  <si>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</si>
  <si>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</si>
  <si>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</si>
  <si>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</si>
  <si>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</si>
  <si>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</si>
  <si>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</si>
  <si>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</si>
  <si>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</si>
  <si>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</si>
  <si>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</si>
  <si>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</si>
  <si>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</si>
  <si>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</si>
  <si>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</si>
  <si>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</si>
  <si>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</si>
  <si>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</si>
  <si>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</si>
  <si>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</si>
  <si>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</si>
  <si>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</si>
  <si>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</si>
  <si>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</si>
  <si>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</si>
  <si>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</si>
  <si>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</si>
  <si>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</si>
  <si>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</si>
  <si>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</si>
  <si>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</si>
  <si>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</si>
  <si>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</si>
  <si>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</si>
  <si>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</si>
  <si>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</si>
  <si>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</si>
  <si>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</si>
  <si>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</si>
  <si>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</si>
  <si>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</si>
  <si>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</si>
  <si>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</si>
  <si>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</si>
  <si>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</si>
  <si>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</si>
  <si>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</si>
  <si>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</si>
  <si>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</si>
  <si>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</si>
  <si>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</si>
  <si>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</si>
  <si>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</si>
  <si>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</si>
  <si>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</si>
  <si>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</si>
  <si>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</si>
  <si>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</si>
  <si>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</si>
  <si>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</si>
  <si>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</si>
  <si>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</si>
  <si>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</si>
  <si>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</si>
  <si>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</si>
  <si>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</si>
  <si>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</si>
  <si>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</si>
  <si>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</si>
  <si>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</si>
  <si>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</si>
  <si>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</si>
  <si>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</si>
  <si>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</si>
  <si>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</si>
  <si>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</si>
  <si>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</si>
  <si>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</si>
  <si>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</si>
  <si>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</si>
  <si>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</si>
  <si>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</si>
  <si>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</si>
  <si>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</si>
  <si>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</si>
  <si>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</si>
  <si>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</si>
  <si>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</si>
  <si>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</si>
  <si>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</si>
  <si>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</si>
  <si>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</si>
  <si>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</si>
  <si>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</si>
  <si>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</si>
  <si>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</si>
  <si>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</si>
  <si>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</si>
  <si>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</si>
  <si>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</si>
  <si>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</si>
  <si>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</si>
  <si>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</si>
  <si>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</si>
  <si>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</si>
  <si>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</si>
  <si>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</si>
  <si>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</si>
  <si>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</si>
  <si>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</si>
  <si>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</si>
  <si>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</si>
  <si>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</si>
  <si>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</si>
  <si>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</si>
  <si>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</si>
  <si>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</si>
  <si>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</si>
  <si>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</si>
  <si>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</si>
  <si>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</si>
  <si>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</si>
  <si>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</si>
  <si>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</si>
  <si>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</si>
  <si>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</si>
  <si>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</si>
  <si>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</si>
  <si>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</si>
  <si>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</si>
  <si>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</si>
  <si>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</si>
  <si>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</si>
  <si>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</si>
  <si>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</si>
  <si>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</si>
  <si>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</si>
  <si>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</si>
  <si>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</si>
  <si>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</si>
  <si>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</si>
  <si>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</si>
  <si>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</si>
  <si>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</si>
  <si>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</si>
  <si>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</si>
  <si>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</si>
  <si>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</si>
  <si>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</si>
  <si>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</si>
  <si>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</si>
  <si>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</si>
  <si>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</si>
  <si>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</si>
  <si>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</si>
  <si>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</si>
  <si>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</si>
  <si>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</si>
  <si>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</si>
  <si>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</si>
  <si>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</si>
  <si>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</si>
  <si>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</si>
  <si>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</si>
  <si>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</si>
  <si>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</si>
  <si>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</si>
  <si>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</si>
  <si>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</si>
  <si>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</si>
  <si>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</si>
  <si>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</si>
  <si>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</si>
  <si>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</si>
  <si>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</si>
  <si>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</si>
  <si>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</si>
  <si>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</si>
  <si>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</si>
  <si>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</si>
  <si>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</si>
  <si>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</si>
  <si>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</si>
  <si>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</si>
  <si>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</si>
  <si>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</si>
  <si>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</si>
  <si>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</si>
  <si>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</si>
  <si>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</si>
  <si>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</si>
  <si>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</si>
  <si>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</si>
  <si>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</si>
  <si>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</si>
  <si>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</si>
  <si>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</si>
  <si>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</si>
  <si>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</si>
  <si>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</si>
  <si>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</si>
  <si>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</si>
  <si>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</si>
  <si>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</si>
  <si>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</si>
  <si>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</si>
  <si>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</si>
  <si>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</si>
  <si>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</si>
  <si>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</si>
  <si>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</si>
  <si>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</si>
  <si>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</si>
  <si>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</si>
  <si>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</si>
  <si>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</si>
  <si>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</si>
  <si>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</si>
  <si>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</si>
  <si>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</si>
  <si>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</si>
  <si>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</si>
  <si>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</si>
  <si>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</si>
  <si>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</si>
  <si>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</si>
  <si>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</si>
  <si>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</si>
  <si>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</si>
  <si>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</si>
  <si>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</si>
  <si>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</si>
  <si>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</si>
  <si>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</si>
  <si>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</si>
  <si>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</si>
  <si>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</si>
  <si>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</si>
  <si>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</si>
  <si>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</si>
  <si>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</si>
  <si>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</si>
  <si>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</si>
  <si>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</si>
  <si>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</si>
  <si>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</si>
  <si>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</si>
  <si>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</si>
  <si>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</si>
  <si>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</si>
  <si>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</si>
  <si>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</si>
  <si>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</si>
  <si>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</si>
  <si>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</si>
  <si>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</si>
  <si>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</si>
  <si>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</si>
  <si>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</si>
  <si>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</si>
  <si>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</si>
  <si>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</si>
  <si>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</si>
  <si>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</si>
  <si>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</si>
  <si>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</si>
  <si>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</si>
  <si>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</si>
  <si>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</si>
  <si>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</si>
  <si>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</si>
  <si>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</si>
  <si>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</si>
  <si>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</si>
  <si>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</si>
  <si>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</si>
  <si>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</si>
  <si>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</si>
  <si>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</si>
  <si>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</si>
  <si>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</si>
  <si>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</si>
  <si>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</si>
  <si>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</si>
  <si>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</si>
  <si>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</si>
  <si>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</si>
  <si>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</si>
  <si>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</si>
  <si>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</si>
  <si>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</si>
  <si>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</si>
  <si>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</si>
  <si>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</si>
  <si>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</si>
  <si>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</si>
  <si>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</si>
  <si>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</si>
  <si>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</si>
  <si>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</si>
  <si>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</si>
  <si>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</si>
  <si>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</si>
  <si>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</si>
  <si>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</si>
  <si>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</si>
  <si>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</si>
  <si>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</si>
  <si>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</si>
  <si>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</si>
  <si>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</si>
  <si>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</si>
  <si>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</si>
  <si>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</si>
  <si>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</si>
  <si>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</si>
  <si>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</si>
  <si>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</si>
  <si>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</si>
  <si>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</si>
  <si>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</si>
  <si>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</si>
  <si>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</si>
  <si>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</si>
  <si>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</si>
  <si>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</si>
  <si>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</si>
  <si>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</si>
  <si>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</si>
  <si>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</si>
  <si>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</si>
  <si>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</si>
  <si>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</si>
  <si>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</si>
  <si>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</si>
  <si>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</si>
  <si>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</si>
  <si>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</si>
  <si>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</si>
  <si>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</si>
  <si>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</si>
  <si>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</si>
  <si>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</si>
  <si>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</si>
  <si>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</si>
  <si>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</si>
  <si>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</si>
  <si>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</si>
  <si>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</si>
  <si>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</si>
  <si>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</si>
  <si>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</si>
  <si>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</si>
  <si>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</si>
  <si>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</si>
  <si>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</si>
  <si>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</si>
  <si>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</si>
  <si>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</si>
  <si>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</si>
  <si>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</si>
  <si>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</si>
  <si>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</si>
  <si>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</si>
  <si>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</si>
  <si>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</si>
  <si>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</si>
  <si>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</si>
  <si>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</si>
  <si>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</si>
  <si>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</si>
  <si>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</si>
  <si>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</si>
  <si>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</si>
  <si>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</si>
  <si>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</si>
  <si>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</si>
  <si>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</si>
  <si>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</si>
  <si>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</si>
  <si>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</si>
  <si>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</si>
  <si>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</si>
  <si>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</si>
  <si>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</si>
  <si>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</si>
  <si>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</si>
  <si>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</si>
  <si>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</si>
  <si>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</si>
  <si>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</si>
  <si>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</si>
  <si>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</si>
  <si>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</si>
  <si>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</si>
  <si>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</si>
  <si>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</si>
  <si>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</si>
  <si>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</si>
  <si>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</si>
  <si>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</si>
  <si>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</si>
  <si>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</si>
  <si>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</si>
  <si>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</si>
  <si>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</si>
  <si>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</si>
  <si>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</si>
  <si>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</si>
  <si>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</si>
  <si>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</si>
  <si>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</si>
  <si>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</si>
  <si>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</si>
  <si>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</si>
  <si>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</si>
  <si>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</si>
  <si>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</si>
  <si>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</si>
  <si>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</si>
  <si>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</si>
  <si>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</si>
  <si>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</si>
  <si>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</si>
  <si>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</si>
  <si>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</si>
  <si>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</si>
  <si>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</si>
  <si>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</si>
  <si>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</si>
  <si>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</si>
  <si>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</si>
  <si>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</si>
  <si>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</si>
  <si>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</si>
  <si>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</si>
  <si>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</si>
  <si>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</si>
  <si>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</si>
  <si>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</si>
  <si>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</si>
  <si>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</si>
  <si>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</si>
  <si>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</si>
  <si>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</si>
  <si>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</si>
  <si>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</si>
  <si>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</si>
  <si>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</si>
  <si>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</si>
  <si>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</si>
  <si>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</si>
  <si>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</si>
  <si>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</si>
  <si>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</si>
  <si>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</si>
  <si>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</si>
  <si>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</si>
  <si>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</si>
  <si>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</si>
  <si>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</si>
  <si>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</si>
  <si>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</si>
  <si>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</si>
  <si>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</si>
  <si>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</si>
  <si>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</si>
  <si>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</si>
  <si>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</si>
  <si>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</si>
  <si>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</si>
  <si>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</si>
  <si>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</si>
  <si>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</si>
  <si>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</si>
  <si>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</si>
  <si>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</si>
  <si>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</si>
  <si>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</si>
  <si>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</si>
  <si>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</si>
  <si>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</si>
  <si>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</si>
  <si>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</si>
  <si>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</si>
  <si>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</si>
  <si>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</si>
  <si>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</si>
  <si>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</si>
  <si>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</si>
  <si>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</si>
  <si>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</si>
  <si>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</si>
  <si>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</si>
  <si>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</si>
  <si>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</si>
  <si>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</si>
  <si>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</si>
  <si>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</si>
  <si>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</si>
  <si>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</si>
  <si>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</si>
  <si>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</si>
  <si>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</si>
  <si>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</si>
  <si>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</si>
  <si>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</si>
  <si>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</si>
  <si>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</si>
  <si>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</si>
  <si>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</si>
  <si>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</si>
  <si>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</si>
  <si>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</si>
  <si>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</si>
  <si>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</si>
  <si>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</si>
  <si>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</si>
  <si>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</si>
  <si>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</si>
  <si>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</si>
  <si>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</si>
  <si>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</si>
  <si>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</si>
  <si>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</si>
  <si>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</si>
  <si>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</si>
  <si>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</si>
  <si>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</si>
  <si>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</si>
  <si>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</si>
  <si>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</si>
  <si>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</si>
  <si>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</si>
  <si>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</si>
  <si>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</si>
  <si>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</si>
  <si>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</si>
  <si>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</si>
  <si>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</si>
  <si>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</si>
  <si>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</si>
  <si>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</si>
  <si>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</si>
  <si>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</si>
  <si>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</si>
  <si>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</si>
  <si>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</si>
  <si>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</si>
  <si>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</si>
  <si>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</si>
  <si>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</si>
  <si>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</si>
  <si>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</si>
  <si>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</si>
  <si>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</si>
  <si>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</si>
  <si>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</si>
  <si>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</si>
  <si>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</si>
  <si>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</si>
  <si>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</si>
  <si>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</si>
  <si>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</si>
  <si>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</si>
  <si>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</si>
  <si>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</si>
  <si>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</si>
  <si>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</si>
  <si>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</si>
  <si>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</si>
  <si>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</si>
  <si>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</si>
  <si>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</si>
  <si>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</si>
  <si>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</si>
  <si>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</si>
  <si>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</si>
  <si>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</si>
  <si>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</si>
  <si>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</si>
  <si>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</si>
  <si>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</si>
  <si>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</si>
  <si>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</si>
  <si>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</si>
  <si>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</si>
  <si>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</si>
  <si>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</si>
  <si>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</si>
  <si>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</si>
  <si>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</si>
  <si>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</si>
  <si>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</si>
  <si>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</si>
  <si>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</si>
  <si>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</si>
  <si>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</si>
  <si>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</si>
  <si>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</si>
  <si>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</si>
  <si>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</si>
  <si>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</si>
  <si>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</si>
  <si>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</si>
  <si>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</si>
  <si>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</si>
  <si>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</si>
  <si>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</si>
  <si>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</si>
  <si>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</si>
  <si>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</si>
  <si>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</si>
  <si>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</si>
  <si>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</si>
  <si>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</si>
  <si>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</si>
  <si>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</si>
  <si>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</si>
  <si>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</si>
  <si>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</si>
  <si>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</si>
  <si>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</si>
  <si>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</si>
  <si>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</si>
  <si>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</si>
  <si>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</si>
  <si>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</si>
  <si>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</si>
  <si>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</si>
  <si>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</si>
  <si>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</si>
  <si>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</si>
  <si>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</si>
  <si>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</si>
  <si>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</si>
  <si>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</si>
  <si>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</si>
  <si>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</si>
  <si>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</si>
  <si>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</si>
  <si>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</si>
  <si>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</si>
  <si>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</si>
  <si>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</si>
  <si>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</si>
  <si>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</si>
  <si>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</si>
  <si>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</si>
  <si>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</si>
  <si>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</si>
  <si>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</si>
  <si>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</si>
  <si>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</si>
  <si>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</si>
  <si>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</si>
  <si>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</si>
  <si>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</si>
  <si>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</si>
  <si>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</si>
  <si>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</si>
  <si>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</si>
  <si>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</si>
  <si>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</si>
  <si>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</si>
  <si>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</si>
  <si>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</si>
  <si>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</si>
  <si>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</si>
  <si>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</si>
  <si>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</si>
  <si>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</si>
  <si>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</si>
  <si>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</si>
  <si>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</si>
  <si>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</si>
  <si>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</si>
  <si>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</si>
  <si>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</si>
  <si>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</si>
  <si>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</si>
  <si>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</si>
  <si>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</si>
  <si>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</si>
  <si>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</si>
  <si>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</si>
  <si>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</si>
  <si>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</si>
  <si>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</si>
  <si>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</si>
  <si>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</si>
  <si>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</si>
  <si>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</si>
  <si>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</si>
  <si>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</si>
  <si>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</si>
  <si>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</si>
  <si>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</si>
  <si>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</si>
  <si>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</si>
  <si>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</si>
  <si>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</si>
  <si>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</si>
  <si>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</si>
  <si>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</si>
  <si>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</si>
  <si>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</si>
  <si>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</si>
  <si>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</si>
  <si>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</si>
  <si>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</si>
  <si>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</si>
  <si>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</si>
  <si>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</si>
  <si>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</si>
  <si>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</si>
  <si>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</si>
  <si>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</si>
  <si>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</si>
  <si>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</si>
  <si>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</si>
  <si>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</si>
  <si>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</si>
  <si>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</si>
  <si>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</si>
  <si>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</si>
  <si>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</si>
  <si>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</si>
  <si>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</si>
  <si>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</si>
  <si>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</si>
  <si>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</si>
  <si>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</si>
  <si>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</si>
  <si>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</si>
  <si>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</si>
  <si>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</si>
  <si>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</si>
  <si>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</si>
  <si>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</si>
  <si>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</si>
  <si>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</si>
  <si>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</si>
  <si>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</si>
  <si>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</si>
  <si>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</si>
  <si>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</si>
  <si>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</si>
  <si>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</si>
  <si>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</si>
  <si>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</si>
  <si>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</si>
  <si>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</si>
  <si>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</si>
  <si>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</si>
  <si>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</si>
  <si>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</si>
  <si>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</si>
  <si>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</si>
  <si>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</si>
  <si>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</si>
  <si>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</si>
  <si>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</si>
  <si>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</si>
  <si>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</si>
  <si>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</si>
  <si>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</si>
  <si>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</si>
  <si>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</si>
  <si>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</si>
  <si>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</si>
  <si>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</si>
  <si>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</si>
  <si>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</si>
  <si>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</si>
  <si>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</si>
  <si>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</si>
  <si>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</si>
  <si>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</si>
  <si>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</si>
  <si>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</si>
  <si>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</si>
  <si>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</si>
  <si>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</si>
  <si>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</si>
  <si>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</si>
  <si>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</si>
  <si>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</si>
  <si>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</si>
  <si>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</si>
  <si>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</si>
  <si>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</si>
  <si>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</si>
  <si>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</si>
  <si>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</si>
  <si>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</si>
  <si>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</si>
  <si>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</si>
  <si>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</si>
  <si>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</si>
  <si>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</si>
  <si>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</si>
  <si>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</si>
  <si>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</si>
  <si>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</si>
  <si>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</si>
  <si>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</si>
  <si>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</si>
  <si>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</si>
  <si>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</si>
  <si>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</si>
  <si>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</si>
  <si>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</si>
  <si>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</si>
  <si>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</si>
  <si>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</si>
  <si>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</si>
  <si>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</si>
  <si>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</si>
  <si>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</si>
  <si>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</si>
  <si>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</si>
  <si>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</si>
  <si>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</si>
  <si>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</si>
  <si>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</si>
  <si>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</si>
  <si>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</si>
  <si>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</si>
  <si>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</si>
  <si>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</si>
  <si>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</si>
  <si>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</si>
  <si>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</si>
  <si>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</si>
  <si>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</si>
  <si>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</si>
  <si>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</si>
  <si>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</si>
  <si>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</si>
  <si>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</si>
  <si>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</si>
  <si>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</si>
  <si>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</si>
  <si>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</si>
  <si>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</si>
  <si>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</si>
  <si>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</si>
  <si>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</si>
  <si>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</si>
  <si>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</si>
  <si>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</si>
  <si>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</si>
  <si>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</si>
  <si>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</si>
  <si>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</si>
  <si>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</si>
  <si>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</si>
  <si>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</si>
  <si>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</si>
  <si>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</si>
  <si>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</si>
  <si>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</si>
  <si>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</si>
  <si>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</si>
  <si>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</si>
  <si>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</si>
  <si>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</si>
  <si>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</si>
  <si>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</si>
  <si>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</si>
  <si>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</si>
  <si>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</si>
  <si>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</si>
  <si>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</si>
  <si>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</si>
  <si>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</si>
  <si>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</si>
  <si>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</si>
  <si>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</si>
  <si>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</si>
  <si>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</si>
  <si>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</si>
  <si>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</si>
  <si>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</si>
  <si>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</si>
  <si>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</si>
  <si>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</si>
  <si>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</si>
  <si>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</si>
  <si>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</si>
  <si>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</si>
  <si>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</si>
  <si>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</si>
  <si>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</si>
  <si>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</si>
  <si>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</si>
  <si>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</si>
  <si>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</si>
  <si>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</si>
  <si>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</si>
  <si>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</si>
  <si>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</si>
  <si>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</si>
  <si>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</si>
  <si>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</si>
  <si>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</si>
  <si>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</si>
  <si>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</si>
  <si>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</si>
  <si>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</si>
  <si>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</si>
  <si>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</si>
  <si>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</si>
  <si>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</si>
  <si>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</si>
  <si>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</si>
  <si>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</si>
  <si>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</si>
  <si>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</si>
  <si>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</si>
  <si>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</si>
  <si>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</si>
  <si>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</si>
  <si>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</si>
  <si>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</si>
  <si>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</si>
  <si>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</si>
  <si>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</si>
  <si>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</si>
  <si>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</si>
  <si>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</si>
  <si>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</si>
  <si>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</si>
  <si>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</si>
  <si>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</si>
  <si>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</si>
  <si>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</si>
  <si>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</si>
  <si>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</si>
  <si>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</si>
  <si>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</si>
  <si>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</si>
  <si>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</si>
  <si>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</si>
  <si>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</si>
  <si>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</si>
  <si>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</si>
  <si>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</si>
  <si>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</si>
  <si>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</si>
  <si>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</si>
  <si>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</si>
  <si>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</si>
  <si>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</si>
  <si>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</si>
  <si>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</si>
  <si>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</si>
  <si>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</si>
  <si>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</si>
  <si>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</si>
  <si>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</si>
  <si>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</si>
  <si>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</si>
  <si>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</si>
  <si>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</si>
  <si>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</si>
  <si>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</si>
  <si>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</si>
  <si>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</si>
  <si>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</si>
  <si>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</si>
  <si>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</si>
  <si>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</si>
  <si>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</si>
  <si>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</si>
  <si>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</si>
  <si>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</si>
  <si>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</si>
  <si>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</si>
  <si>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</si>
  <si>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</si>
  <si>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</si>
  <si>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</si>
  <si>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</si>
  <si>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</si>
  <si>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</si>
  <si>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</si>
  <si>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</si>
  <si>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</si>
  <si>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</si>
  <si>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</si>
  <si>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</si>
  <si>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</si>
  <si>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</si>
  <si>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</si>
  <si>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</si>
  <si>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</si>
  <si>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</si>
  <si>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</si>
  <si>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</si>
  <si>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</si>
  <si>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</si>
  <si>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</si>
  <si>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</si>
  <si>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</si>
  <si>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</si>
  <si>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</si>
  <si>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</si>
  <si>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</si>
  <si>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</si>
  <si>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</si>
  <si>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</si>
  <si>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</si>
  <si>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</si>
  <si>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</si>
  <si>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</si>
  <si>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</si>
  <si>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</si>
  <si>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</si>
  <si>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</si>
  <si>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</si>
  <si>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</si>
  <si>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</si>
  <si>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</si>
  <si>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</si>
  <si>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</si>
  <si>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</si>
  <si>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</si>
  <si>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</si>
  <si>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</si>
  <si>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</si>
  <si>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</si>
  <si>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</si>
  <si>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</si>
  <si>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</si>
  <si>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</si>
  <si>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</si>
  <si>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</si>
  <si>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</si>
  <si>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</si>
  <si>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</si>
  <si>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</si>
  <si>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</si>
  <si>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</si>
  <si>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</si>
  <si>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</si>
  <si>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</si>
  <si>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</si>
  <si>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</si>
  <si>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</si>
  <si>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</si>
  <si>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</si>
  <si>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</si>
  <si>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</si>
  <si>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</si>
  <si>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</si>
  <si>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</si>
  <si>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</si>
  <si>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</si>
  <si>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</si>
  <si>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</si>
  <si>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</si>
  <si>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</si>
  <si>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</si>
  <si>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</si>
  <si>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</si>
  <si>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</si>
  <si>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</si>
  <si>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</si>
  <si>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</si>
  <si>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</si>
  <si>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</si>
  <si>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</si>
  <si>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</si>
  <si>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</si>
  <si>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</si>
  <si>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</si>
  <si>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</si>
  <si>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</si>
  <si>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</si>
  <si>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</si>
  <si>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</si>
  <si>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</si>
  <si>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</si>
  <si>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</si>
  <si>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</si>
  <si>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</si>
  <si>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</si>
  <si>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</si>
  <si>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</si>
  <si>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</si>
  <si>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</si>
  <si>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</si>
  <si>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</si>
  <si>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</si>
  <si>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</si>
  <si>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</si>
  <si>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</si>
  <si>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</si>
  <si>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</si>
  <si>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</si>
  <si>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</si>
  <si>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</si>
  <si>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</si>
  <si>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</si>
  <si>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</si>
  <si>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</si>
  <si>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</si>
  <si>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</si>
  <si>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</si>
  <si>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</si>
  <si>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</si>
  <si>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</si>
  <si>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</si>
  <si>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</si>
  <si>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</si>
  <si>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</si>
  <si>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</si>
  <si>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</si>
  <si>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</si>
  <si>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</si>
  <si>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</si>
  <si>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</si>
  <si>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</si>
  <si>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</si>
  <si>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</si>
  <si>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</si>
  <si>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</si>
  <si>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</si>
  <si>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</si>
  <si>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</si>
  <si>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</si>
  <si>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</si>
  <si>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</si>
  <si>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</si>
  <si>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</si>
  <si>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</si>
  <si>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</si>
  <si>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</si>
  <si>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</si>
  <si>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</si>
  <si>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</si>
  <si>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</si>
  <si>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</si>
  <si>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</si>
  <si>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</si>
  <si>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</si>
  <si>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</si>
  <si>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</si>
  <si>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</si>
  <si>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</si>
  <si>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</si>
  <si>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</si>
  <si>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</si>
  <si>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</si>
  <si>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</si>
  <si>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</si>
  <si>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</si>
  <si>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</si>
  <si>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</si>
  <si>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</si>
  <si>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</si>
  <si>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</si>
  <si>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</si>
  <si>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</si>
  <si>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</si>
  <si>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</si>
  <si>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</si>
  <si>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</si>
  <si>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</si>
  <si>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</si>
  <si>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</si>
  <si>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</si>
  <si>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</si>
  <si>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</si>
  <si>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</si>
  <si>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</si>
  <si>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</si>
  <si>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</si>
  <si>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</si>
  <si>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</si>
  <si>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</si>
  <si>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</si>
  <si>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</si>
  <si>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</si>
  <si>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</si>
  <si>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</si>
  <si>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</si>
  <si>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</si>
  <si>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</si>
  <si>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</si>
  <si>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</si>
  <si>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</si>
  <si>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</si>
  <si>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</si>
  <si>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</si>
  <si>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</si>
  <si>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</si>
  <si>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</si>
  <si>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</si>
  <si>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</si>
  <si>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</si>
  <si>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</si>
  <si>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</si>
  <si>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</si>
  <si>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</si>
  <si>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</si>
  <si>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</si>
  <si>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</si>
  <si>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</si>
  <si>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</si>
  <si>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</si>
  <si>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</si>
  <si>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</si>
  <si>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</si>
  <si>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</si>
  <si>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</si>
  <si>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</si>
  <si>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</si>
  <si>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</si>
  <si>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</si>
  <si>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</si>
  <si>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</si>
  <si>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</si>
  <si>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</si>
  <si>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</si>
  <si>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</si>
  <si>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</si>
  <si>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</si>
  <si>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</si>
  <si>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</si>
  <si>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</si>
  <si>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</si>
  <si>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</si>
  <si>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</si>
  <si>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</si>
  <si>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</si>
  <si>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</si>
  <si>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</si>
  <si>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</si>
  <si>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</si>
  <si>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</si>
  <si>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</si>
  <si>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</si>
  <si>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</si>
  <si>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</si>
  <si>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</si>
  <si>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</si>
  <si>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</si>
  <si>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</si>
  <si>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</si>
  <si>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</si>
  <si>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</si>
  <si>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</si>
  <si>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</si>
  <si>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</si>
  <si>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</si>
  <si>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</si>
  <si>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</si>
  <si>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</si>
  <si>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</si>
  <si>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</si>
  <si>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</si>
  <si>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</si>
  <si>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</si>
  <si>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</si>
  <si>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</si>
  <si>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</si>
  <si>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</si>
  <si>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</si>
  <si>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</si>
  <si>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</si>
  <si>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</si>
  <si>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</si>
  <si>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</si>
  <si>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</si>
  <si>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</si>
  <si>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</si>
  <si>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</si>
  <si>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</si>
  <si>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</si>
  <si>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</si>
  <si>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</si>
  <si>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</si>
  <si>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</si>
  <si>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</si>
  <si>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</si>
  <si>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</si>
  <si>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</si>
  <si>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</si>
  <si>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</si>
  <si>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</si>
  <si>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</si>
  <si>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</si>
  <si>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</si>
  <si>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</si>
  <si>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</si>
  <si>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</si>
  <si>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</si>
  <si>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</si>
  <si>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</si>
  <si>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</si>
  <si>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</si>
  <si>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</si>
  <si>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</si>
  <si>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</si>
  <si>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</si>
  <si>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</si>
  <si>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</si>
  <si>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</si>
  <si>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</si>
  <si>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</si>
  <si>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</si>
  <si>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</si>
  <si>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</si>
  <si>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</si>
  <si>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</si>
  <si>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</si>
  <si>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</si>
  <si>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</si>
  <si>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</si>
  <si>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</si>
  <si>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</si>
  <si>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</si>
  <si>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</si>
  <si>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</si>
  <si>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</si>
  <si>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</si>
  <si>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</si>
  <si>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</si>
  <si>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</si>
  <si>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</si>
  <si>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</si>
  <si>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</si>
  <si>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</si>
  <si>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</si>
  <si>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</si>
  <si>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</si>
  <si>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</si>
  <si>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</si>
  <si>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</si>
  <si>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</si>
  <si>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</si>
  <si>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</si>
  <si>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</si>
  <si>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</si>
  <si>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</si>
  <si>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</si>
  <si>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</si>
  <si>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</si>
  <si>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</si>
  <si>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</si>
  <si>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</si>
  <si>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</si>
  <si>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</si>
  <si>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</si>
  <si>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</si>
  <si>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</si>
  <si>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</si>
  <si>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</si>
  <si>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</si>
  <si>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</si>
  <si>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</si>
  <si>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</si>
  <si>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</si>
  <si>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</si>
  <si>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</si>
  <si>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</si>
  <si>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</si>
  <si>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</si>
  <si>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</si>
  <si>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</si>
  <si>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</si>
  <si>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</si>
  <si>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</si>
  <si>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</si>
  <si>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</si>
  <si>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</si>
  <si>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</si>
  <si>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</si>
  <si>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</si>
  <si>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</si>
  <si>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</si>
  <si>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</si>
  <si>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</si>
  <si>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</si>
  <si>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</si>
  <si>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</si>
  <si>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</si>
  <si>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</si>
  <si>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</si>
  <si>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</si>
  <si>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</si>
  <si>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</si>
  <si>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</si>
  <si>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</si>
  <si>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</si>
  <si>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</si>
  <si>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</si>
  <si>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</si>
  <si>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</si>
  <si>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</si>
  <si>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</si>
  <si>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</si>
  <si>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</si>
  <si>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</si>
  <si>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</si>
  <si>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</si>
  <si>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</si>
  <si>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</si>
  <si>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</si>
  <si>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</si>
  <si>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</si>
  <si>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</si>
  <si>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</si>
  <si>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</si>
  <si>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</si>
  <si>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</si>
  <si>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</si>
  <si>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</si>
  <si>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</si>
  <si>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</si>
  <si>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</si>
  <si>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</si>
  <si>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</si>
  <si>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</si>
  <si>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</si>
  <si>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</si>
  <si>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</si>
  <si>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</si>
  <si>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</si>
  <si>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</si>
  <si>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</si>
  <si>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</si>
  <si>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</si>
  <si>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</si>
  <si>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</si>
  <si>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</si>
  <si>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</si>
  <si>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</si>
  <si>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</si>
  <si>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</si>
  <si>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</si>
  <si>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</si>
  <si>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</si>
  <si>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</si>
  <si>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</si>
  <si>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</si>
  <si>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</si>
  <si>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</si>
  <si>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</si>
  <si>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</si>
  <si>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</si>
  <si>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</si>
  <si>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</si>
  <si>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</si>
  <si>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</si>
  <si>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</si>
  <si>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</si>
  <si>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</si>
  <si>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</si>
  <si>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</si>
  <si>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</si>
  <si>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</si>
  <si>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</si>
  <si>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</si>
  <si>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</si>
  <si>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</si>
  <si>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</si>
  <si>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</si>
  <si>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</si>
  <si>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</si>
  <si>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</si>
  <si>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</si>
  <si>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</si>
  <si>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</si>
  <si>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</si>
  <si>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</si>
  <si>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</si>
  <si>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</si>
  <si>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</si>
  <si>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</si>
  <si>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</si>
  <si>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</si>
  <si>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</si>
  <si>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</si>
  <si>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</si>
  <si>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</si>
  <si>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</si>
  <si>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</si>
  <si>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</si>
  <si>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</si>
  <si>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</si>
  <si>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</si>
  <si>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</si>
  <si>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</si>
  <si>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</si>
  <si>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</si>
  <si>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</si>
  <si>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</si>
  <si>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</si>
  <si>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</si>
  <si>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</si>
  <si>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</si>
  <si>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</si>
  <si>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</si>
  <si>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</si>
  <si>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</si>
  <si>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</si>
  <si>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</si>
  <si>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</si>
  <si>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</si>
  <si>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</si>
  <si>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</si>
  <si>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</si>
  <si>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</si>
  <si>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</si>
  <si>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</si>
  <si>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</si>
  <si>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</si>
  <si>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</si>
  <si>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</si>
  <si>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</si>
  <si>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</si>
  <si>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</si>
  <si>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</si>
  <si>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</si>
  <si>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</si>
  <si>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</si>
  <si>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</si>
  <si>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</si>
  <si>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</si>
  <si>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</si>
  <si>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</si>
  <si>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</si>
  <si>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</si>
  <si>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</si>
  <si>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</si>
  <si>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</si>
  <si>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</si>
  <si>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</si>
  <si>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</si>
  <si>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</si>
  <si>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</si>
  <si>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</si>
  <si>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</si>
  <si>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</si>
  <si>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</si>
  <si>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</si>
  <si>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</si>
  <si>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</si>
  <si>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</si>
  <si>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</si>
  <si>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</si>
  <si>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</si>
  <si>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</si>
  <si>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</si>
  <si>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</si>
  <si>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</si>
  <si>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</si>
  <si>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</si>
  <si>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</si>
  <si>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</si>
  <si>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</si>
  <si>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</si>
  <si>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</si>
  <si>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</si>
  <si>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</si>
  <si>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</si>
  <si>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</si>
  <si>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</si>
  <si>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</si>
  <si>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</si>
  <si>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</si>
  <si>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</si>
  <si>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</si>
  <si>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</si>
  <si>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</si>
  <si>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</si>
  <si>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</si>
  <si>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</si>
  <si>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</si>
  <si>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</si>
  <si>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</si>
  <si>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</si>
  <si>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</si>
  <si>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</si>
  <si>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</si>
  <si>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</si>
  <si>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</si>
  <si>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</si>
  <si>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</si>
  <si>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</si>
  <si>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</si>
  <si>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</si>
  <si>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</si>
  <si>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</si>
  <si>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</si>
  <si>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</si>
  <si>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</si>
  <si>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</si>
  <si>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</si>
  <si>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</si>
  <si>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</si>
  <si>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</si>
  <si>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</si>
  <si>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</si>
  <si>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</si>
  <si>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</si>
  <si>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</si>
  <si>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</si>
  <si>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</si>
  <si>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</si>
  <si>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</si>
  <si>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</si>
  <si>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</si>
  <si>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</si>
  <si>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</si>
  <si>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</si>
  <si>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</si>
  <si>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</si>
  <si>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</si>
  <si>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</si>
  <si>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</si>
  <si>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</si>
  <si>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</si>
  <si>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</si>
  <si>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</si>
  <si>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</si>
  <si>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</si>
  <si>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</si>
  <si>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</si>
  <si>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</si>
  <si>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</si>
  <si>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</si>
  <si>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</si>
  <si>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</si>
  <si>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</si>
  <si>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</si>
  <si>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</si>
  <si>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</si>
  <si>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</si>
  <si>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</si>
  <si>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</si>
  <si>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</si>
  <si>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</si>
  <si>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</si>
  <si>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</si>
  <si>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</si>
  <si>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</si>
  <si>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</si>
  <si>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</si>
  <si>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</si>
  <si>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</si>
  <si>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</si>
  <si>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</si>
  <si>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</si>
  <si>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</si>
  <si>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</si>
  <si>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</si>
  <si>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</si>
  <si>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</si>
  <si>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</si>
  <si>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</si>
  <si>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</si>
  <si>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</si>
  <si>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</si>
  <si>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</si>
  <si>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</si>
  <si>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</si>
  <si>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</si>
  <si>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</si>
  <si>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</si>
  <si>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</si>
  <si>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</si>
  <si>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</si>
  <si>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</si>
  <si>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</si>
  <si>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</si>
  <si>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</si>
  <si>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</si>
  <si>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</si>
  <si>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</si>
  <si>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</si>
  <si>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</si>
  <si>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</si>
  <si>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</si>
  <si>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</si>
  <si>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</si>
  <si>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</si>
  <si>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</si>
  <si>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</si>
  <si>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</si>
  <si>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</si>
  <si>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</si>
  <si>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</si>
  <si>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</si>
  <si>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</si>
  <si>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</si>
  <si>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</si>
  <si>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</si>
  <si>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</si>
  <si>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</si>
  <si>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</si>
  <si>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</si>
  <si>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</si>
  <si>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</si>
  <si>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</si>
  <si>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</si>
  <si>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</si>
  <si>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</si>
  <si>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</si>
  <si>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</si>
  <si>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</si>
  <si>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</si>
  <si>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</si>
  <si>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</si>
  <si>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</si>
  <si>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</si>
  <si>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</si>
  <si>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</si>
  <si>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</si>
  <si>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</si>
  <si>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</si>
  <si>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</si>
  <si>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</si>
  <si>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</si>
  <si>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</si>
  <si>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</si>
  <si>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</si>
  <si>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</si>
  <si>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</si>
  <si>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</si>
  <si>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</si>
  <si>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</si>
  <si>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</si>
  <si>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</si>
  <si>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</si>
  <si>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</si>
  <si>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</si>
  <si>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</si>
  <si>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</si>
  <si>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</si>
  <si>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</si>
  <si>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</si>
  <si>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</si>
  <si>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</si>
  <si>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</si>
  <si>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</si>
  <si>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</si>
  <si>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</si>
  <si>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</si>
  <si>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</si>
  <si>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</si>
  <si>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</si>
  <si>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</si>
  <si>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</si>
  <si>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</si>
  <si>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</si>
  <si>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</si>
  <si>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</si>
  <si>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</si>
  <si>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</si>
  <si>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</si>
  <si>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</si>
  <si>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</si>
  <si>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</si>
  <si>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</si>
  <si>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</si>
  <si>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</si>
  <si>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</si>
  <si>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</si>
  <si>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</si>
  <si>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</si>
  <si>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</si>
  <si>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</si>
  <si>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</si>
  <si>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</si>
  <si>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</si>
  <si>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</si>
  <si>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</si>
  <si>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</si>
  <si>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</si>
  <si>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</si>
  <si>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</si>
  <si>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</si>
  <si>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</si>
  <si>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</si>
  <si>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</si>
  <si>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</si>
  <si>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</si>
  <si>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</si>
  <si>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</si>
  <si>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</si>
  <si>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</si>
  <si>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</si>
  <si>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</si>
  <si>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</si>
  <si>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</si>
  <si>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</si>
  <si>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</si>
  <si>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</si>
  <si>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</si>
  <si>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</si>
  <si>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</si>
  <si>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</si>
  <si>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</si>
  <si>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</si>
  <si>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</si>
  <si>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</si>
  <si>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</si>
  <si>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</si>
  <si>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</si>
  <si>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</si>
  <si>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</si>
  <si>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</si>
  <si>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</si>
  <si>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</si>
  <si>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</si>
  <si>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</si>
  <si>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</si>
  <si>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</si>
  <si>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</si>
  <si>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</si>
  <si>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</si>
  <si>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</si>
  <si>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</si>
  <si>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</si>
  <si>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</si>
  <si>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</si>
  <si>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</si>
  <si>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</si>
  <si>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</si>
  <si>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</si>
  <si>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</si>
  <si>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</si>
  <si>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</si>
  <si>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</si>
  <si>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</si>
  <si>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</si>
  <si>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</si>
  <si>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</si>
  <si>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</si>
  <si>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</si>
  <si>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</si>
  <si>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</si>
  <si>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</si>
  <si>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</si>
  <si>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</si>
  <si>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</si>
  <si>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</si>
  <si>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</si>
  <si>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</si>
  <si>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</si>
  <si>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</si>
  <si>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</si>
  <si>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</si>
  <si>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</si>
  <si>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</si>
  <si>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</si>
  <si>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</si>
  <si>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</si>
  <si>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</si>
  <si>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</si>
  <si>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</si>
  <si>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</si>
  <si>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</si>
  <si>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</si>
  <si>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</si>
  <si>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</si>
  <si>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</si>
  <si>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</si>
  <si>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</si>
  <si>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</si>
  <si>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</si>
  <si>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</si>
  <si>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</si>
  <si>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</si>
  <si>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</si>
  <si>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</si>
  <si>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</si>
  <si>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</si>
  <si>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</si>
  <si>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</si>
  <si>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</si>
  <si>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</si>
  <si>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</si>
  <si>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</si>
  <si>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</si>
  <si>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</si>
  <si>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</si>
  <si>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</si>
  <si>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</si>
  <si>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</si>
  <si>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</si>
  <si>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</si>
  <si>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</si>
  <si>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</si>
  <si>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</si>
  <si>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</si>
  <si>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</si>
  <si>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</si>
  <si>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</si>
  <si>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</si>
  <si>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</si>
  <si>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</si>
  <si>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</si>
  <si>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</si>
  <si>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</si>
  <si>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</si>
  <si>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</si>
  <si>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</si>
  <si>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</si>
  <si>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</si>
  <si>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</si>
  <si>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</si>
  <si>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</si>
  <si>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</si>
  <si>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</si>
  <si>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</si>
  <si>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</si>
  <si>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</si>
  <si>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</si>
  <si>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</si>
  <si>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</si>
  <si>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</si>
  <si>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</si>
  <si>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</si>
  <si>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</si>
  <si>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</si>
  <si>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</si>
  <si>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</si>
  <si>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</si>
  <si>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</si>
  <si>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</si>
  <si>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</si>
  <si>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</si>
  <si>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</si>
  <si>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</si>
  <si>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</si>
  <si>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</si>
  <si>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</si>
  <si>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</si>
  <si>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</si>
  <si>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</si>
  <si>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</si>
  <si>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</si>
  <si>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</si>
  <si>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</si>
  <si>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</si>
  <si>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</si>
  <si>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</si>
  <si>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</si>
  <si>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</si>
  <si>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</si>
  <si>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</si>
  <si>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</si>
  <si>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</si>
  <si>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</si>
  <si>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</si>
  <si>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</si>
  <si>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</si>
  <si>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</si>
  <si>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</si>
  <si>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</si>
  <si>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</si>
  <si>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</si>
  <si>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</si>
  <si>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</si>
  <si>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</si>
  <si>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</si>
  <si>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</si>
  <si>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</si>
  <si>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</si>
  <si>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</si>
  <si>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</si>
  <si>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</si>
  <si>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</si>
  <si>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</si>
  <si>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</si>
  <si>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</si>
  <si>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</si>
  <si>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</si>
  <si>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</si>
  <si>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</si>
  <si>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</si>
  <si>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</si>
  <si>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</si>
  <si>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</si>
  <si>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</si>
  <si>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</si>
  <si>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</si>
  <si>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</si>
  <si>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</si>
  <si>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</si>
  <si>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</si>
  <si>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</si>
  <si>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</si>
  <si>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</si>
  <si>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</si>
  <si>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</si>
  <si>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</si>
  <si>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</si>
  <si>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</si>
  <si>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</si>
  <si>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</si>
  <si>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</si>
  <si>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</si>
  <si>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</si>
  <si>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</si>
  <si>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</si>
  <si>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</si>
  <si>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</si>
  <si>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</si>
  <si>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</si>
  <si>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</si>
  <si>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</si>
  <si>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</si>
  <si>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</si>
  <si>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</si>
  <si>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</si>
  <si>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</si>
  <si>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</si>
  <si>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</si>
  <si>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</si>
  <si>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</si>
  <si>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</si>
  <si>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</si>
  <si>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</si>
  <si>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</si>
  <si>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</si>
  <si>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</si>
  <si>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</si>
  <si>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</si>
  <si>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</si>
  <si>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</si>
  <si>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</si>
  <si>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</si>
  <si>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</si>
  <si>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</si>
  <si>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</si>
  <si>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</si>
  <si>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</si>
  <si>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</si>
  <si>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</si>
  <si>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</si>
  <si>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</si>
  <si>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</si>
  <si>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</si>
  <si>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</si>
  <si>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</si>
  <si>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</si>
  <si>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</si>
  <si>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</si>
  <si>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</si>
  <si>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</si>
  <si>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</si>
  <si>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</si>
  <si>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</si>
  <si>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</si>
  <si>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</si>
  <si>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</si>
  <si>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</si>
  <si>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</si>
  <si>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</si>
  <si>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</si>
  <si>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</si>
  <si>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</si>
  <si>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</si>
  <si>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</si>
  <si>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</si>
  <si>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</si>
  <si>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</si>
  <si>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</si>
  <si>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</si>
  <si>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</si>
  <si>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</si>
  <si>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</si>
  <si>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</si>
  <si>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</si>
  <si>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</si>
  <si>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</si>
  <si>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</si>
  <si>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</si>
  <si>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</si>
  <si>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</si>
  <si>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</si>
  <si>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</si>
  <si>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</si>
  <si>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</si>
  <si>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</si>
  <si>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</si>
  <si>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</si>
  <si>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</si>
  <si>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</si>
  <si>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</si>
  <si>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</si>
  <si>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</si>
  <si>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</si>
  <si>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</si>
  <si>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</si>
  <si>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</si>
  <si>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</si>
  <si>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</si>
  <si>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</si>
  <si>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</si>
  <si>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</si>
  <si>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</si>
  <si>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</si>
  <si>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</si>
  <si>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</si>
  <si>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</si>
  <si>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</si>
  <si>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</si>
  <si>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</si>
  <si>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</si>
  <si>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</si>
  <si>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</si>
  <si>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</si>
  <si>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</si>
  <si>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</si>
  <si>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</si>
  <si>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</si>
  <si>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</si>
  <si>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</si>
  <si>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</si>
  <si>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</si>
  <si>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</si>
  <si>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</si>
  <si>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</si>
  <si>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</si>
  <si>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</si>
  <si>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</si>
  <si>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</si>
  <si>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</si>
  <si>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</si>
  <si>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</si>
  <si>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</si>
  <si>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</si>
  <si>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</si>
  <si>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</si>
  <si>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</si>
  <si>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</si>
  <si>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</si>
  <si>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</si>
  <si>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</si>
  <si>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</si>
  <si>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</si>
  <si>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</si>
  <si>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</si>
  <si>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</si>
  <si>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</si>
  <si>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</si>
  <si>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</si>
  <si>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</si>
  <si>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</si>
  <si>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</si>
  <si>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</si>
  <si>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</si>
  <si>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</si>
  <si>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</si>
  <si>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</si>
  <si>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</si>
  <si>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</si>
  <si>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</si>
  <si>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</si>
  <si>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</si>
  <si>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</si>
  <si>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</si>
  <si>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</si>
  <si>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</si>
  <si>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</si>
  <si>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</si>
  <si>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</si>
  <si>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</si>
  <si>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</si>
  <si>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</si>
  <si>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</si>
  <si>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</si>
  <si>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</si>
  <si>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</si>
  <si>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</si>
  <si>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</si>
  <si>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</si>
  <si>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</si>
  <si>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</si>
  <si>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</si>
  <si>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</si>
  <si>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</si>
  <si>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</si>
  <si>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</si>
  <si>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</si>
  <si>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</si>
  <si>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</si>
  <si>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</si>
  <si>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</si>
  <si>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</si>
  <si>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</si>
  <si>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</si>
  <si>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</si>
  <si>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</si>
  <si>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</si>
  <si>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</si>
  <si>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</si>
  <si>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</si>
  <si>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</si>
  <si>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</si>
  <si>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</si>
  <si>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</si>
  <si>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</si>
  <si>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</si>
  <si>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</si>
  <si>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</si>
  <si>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</si>
  <si>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</si>
  <si>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</si>
  <si>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</si>
  <si>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</si>
  <si>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</si>
  <si>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</si>
  <si>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</si>
  <si>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</si>
  <si>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</si>
  <si>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</si>
  <si>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</si>
  <si>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</si>
  <si>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</si>
  <si>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</si>
  <si>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</si>
  <si>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</si>
  <si>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</si>
  <si>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</si>
  <si>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</si>
  <si>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</si>
  <si>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</si>
  <si>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</si>
  <si>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</si>
  <si>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</si>
  <si>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</si>
  <si>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</si>
  <si>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</si>
  <si>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</si>
  <si>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</si>
  <si>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</si>
  <si>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</si>
  <si>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</si>
  <si>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</si>
  <si>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</si>
  <si>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</si>
  <si>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</si>
  <si>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</si>
  <si>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</si>
  <si>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</si>
  <si>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</si>
  <si>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</si>
  <si>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</si>
  <si>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</si>
  <si>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</si>
  <si>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</si>
  <si>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</si>
  <si>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</si>
  <si>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</si>
  <si>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</si>
  <si>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</si>
  <si>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</si>
  <si>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</si>
  <si>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</si>
  <si>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</si>
  <si>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</si>
  <si>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</si>
  <si>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</si>
  <si>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</si>
  <si>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</si>
  <si>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</si>
  <si>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</si>
  <si>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</si>
  <si>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</si>
  <si>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</si>
  <si>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</si>
  <si>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</si>
  <si>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</si>
  <si>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</si>
  <si>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</si>
  <si>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</si>
  <si>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</si>
  <si>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</si>
  <si>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</si>
  <si>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</si>
  <si>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</si>
  <si>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</si>
  <si>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</si>
  <si>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</si>
  <si>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</si>
  <si>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</si>
  <si>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</si>
  <si>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</si>
  <si>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</si>
  <si>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</si>
  <si>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</si>
  <si>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</si>
  <si>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</si>
  <si>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</si>
  <si>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</si>
  <si>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</si>
  <si>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</si>
  <si>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</si>
  <si>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</si>
  <si>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</si>
  <si>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</si>
  <si>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</si>
  <si>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</si>
  <si>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</si>
  <si>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</si>
  <si>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</si>
  <si>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</si>
  <si>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</si>
  <si>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</si>
  <si>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</si>
  <si>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</si>
  <si>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</si>
  <si>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</si>
  <si>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</si>
  <si>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</si>
  <si>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</si>
  <si>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</si>
  <si>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</si>
  <si>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</si>
  <si>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</si>
  <si>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</si>
  <si>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</si>
  <si>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</si>
  <si>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</si>
  <si>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</si>
  <si>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</si>
  <si>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</si>
  <si>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</si>
  <si>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</si>
  <si>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</si>
  <si>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</si>
  <si>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</si>
  <si>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</si>
  <si>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</si>
  <si>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</si>
  <si>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</si>
  <si>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</si>
  <si>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</si>
  <si>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</si>
  <si>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</si>
  <si>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</si>
  <si>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</si>
  <si>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</si>
  <si>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</si>
  <si>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</si>
  <si>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</si>
  <si>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</si>
  <si>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</si>
  <si>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</si>
  <si>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</si>
  <si>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</si>
  <si>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</si>
  <si>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</si>
  <si>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</si>
  <si>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</si>
  <si>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</si>
  <si>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</si>
  <si>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</si>
  <si>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</si>
  <si>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</si>
  <si>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</si>
  <si>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</si>
  <si>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</si>
  <si>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</si>
  <si>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</si>
  <si>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</si>
  <si>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</si>
  <si>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</si>
  <si>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</si>
  <si>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</si>
  <si>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</si>
  <si>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</si>
  <si>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</si>
  <si>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</si>
  <si>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</si>
  <si>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</si>
  <si>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</si>
  <si>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</si>
  <si>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</si>
  <si>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</si>
  <si>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</si>
  <si>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</si>
  <si>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</si>
  <si>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</si>
  <si>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</si>
  <si>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</si>
  <si>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</si>
  <si>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</si>
  <si>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</si>
  <si>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</si>
  <si>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</si>
  <si>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</si>
  <si>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</si>
  <si>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</si>
  <si>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</si>
  <si>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</si>
  <si>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</si>
  <si>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</si>
  <si>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</si>
  <si>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</si>
  <si>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</si>
  <si>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</si>
  <si>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</si>
  <si>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</si>
  <si>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</si>
  <si>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</si>
  <si>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</si>
  <si>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</si>
  <si>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</si>
  <si>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</si>
  <si>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</si>
  <si>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</si>
  <si>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</si>
  <si>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</si>
  <si>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</si>
  <si>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</si>
  <si>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</si>
  <si>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</si>
  <si>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</si>
  <si>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</si>
  <si>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</si>
  <si>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</si>
  <si>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</si>
  <si>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</si>
  <si>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</si>
  <si>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</si>
  <si>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</si>
  <si>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</si>
  <si>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</si>
  <si>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</si>
  <si>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</si>
  <si>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</si>
  <si>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</si>
  <si>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</si>
  <si>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</si>
  <si>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</si>
  <si>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</si>
  <si>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</si>
  <si>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</si>
  <si>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</si>
  <si>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</si>
  <si>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</si>
  <si>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</si>
  <si>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</si>
  <si>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</si>
  <si>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</si>
  <si>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</si>
  <si>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</si>
  <si>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</si>
  <si>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</si>
  <si>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</si>
  <si>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</si>
  <si>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</si>
  <si>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</si>
  <si>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</si>
  <si>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</si>
  <si>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</si>
  <si>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</si>
  <si>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</si>
  <si>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</si>
  <si>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</si>
  <si>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</si>
  <si>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</si>
  <si>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</si>
  <si>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</si>
  <si>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</si>
  <si>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</si>
  <si>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</si>
  <si>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</si>
  <si>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</si>
  <si>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</si>
  <si>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</si>
  <si>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</si>
  <si>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</si>
  <si>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</si>
  <si>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</si>
  <si>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</si>
  <si>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</si>
  <si>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</si>
  <si>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</si>
  <si>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</si>
  <si>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</si>
  <si>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</si>
  <si>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</si>
  <si>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</si>
  <si>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</si>
  <si>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</si>
  <si>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</si>
  <si>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</si>
  <si>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</si>
  <si>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</si>
  <si>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</si>
  <si>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</si>
  <si>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</si>
  <si>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</si>
  <si>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</si>
  <si>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</si>
  <si>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</si>
  <si>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</si>
  <si>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</si>
  <si>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</si>
  <si>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</si>
  <si>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</si>
  <si>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</si>
  <si>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</si>
  <si>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</si>
  <si>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</si>
  <si>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</si>
  <si>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</si>
  <si>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</si>
  <si>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</si>
  <si>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</si>
  <si>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</si>
  <si>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</si>
  <si>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</si>
  <si>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</si>
  <si>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</si>
  <si>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</si>
  <si>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</si>
  <si>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</si>
  <si>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</si>
  <si>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</si>
  <si>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</si>
  <si>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</si>
  <si>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</si>
  <si>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</si>
  <si>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</si>
  <si>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</si>
  <si>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</si>
  <si>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</si>
  <si>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</si>
  <si>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</si>
  <si>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</si>
  <si>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</si>
  <si>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</si>
  <si>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</si>
  <si>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</si>
  <si>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</si>
  <si>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</si>
  <si>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</si>
  <si>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</si>
  <si>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</si>
  <si>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</si>
  <si>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</si>
  <si>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</si>
  <si>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</si>
  <si>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</si>
  <si>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</si>
  <si>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</si>
  <si>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</si>
  <si>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</si>
  <si>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</si>
  <si>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</si>
  <si>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</si>
  <si>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</si>
  <si>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</si>
  <si>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</si>
  <si>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</si>
  <si>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</si>
  <si>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</si>
  <si>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</si>
  <si>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</si>
  <si>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</si>
  <si>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</si>
  <si>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</si>
  <si>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</si>
  <si>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</si>
  <si>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</si>
  <si>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</si>
  <si>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</si>
  <si>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</si>
  <si>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</si>
  <si>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</si>
  <si>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</si>
  <si>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</si>
  <si>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</si>
  <si>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</si>
  <si>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</si>
  <si>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</si>
  <si>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</si>
  <si>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</si>
  <si>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</si>
  <si>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</si>
  <si>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</si>
  <si>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</si>
  <si>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</si>
  <si>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</si>
  <si>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</si>
  <si>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</si>
  <si>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</si>
  <si>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</si>
  <si>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</si>
  <si>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</si>
  <si>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</si>
  <si>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</si>
  <si>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</si>
  <si>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</si>
  <si>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</si>
  <si>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</si>
  <si>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</si>
  <si>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</si>
  <si>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</si>
  <si>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</si>
  <si>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</si>
  <si>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</si>
  <si>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</si>
  <si>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</si>
  <si>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</si>
  <si>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</si>
  <si>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</si>
  <si>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</si>
  <si>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</si>
  <si>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</si>
  <si>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</si>
  <si>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</si>
  <si>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</si>
  <si>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</si>
  <si>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</si>
  <si>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</si>
  <si>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</si>
  <si>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</si>
  <si>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</si>
  <si>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</si>
  <si>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</si>
  <si>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</si>
  <si>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</si>
  <si>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</si>
  <si>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</si>
  <si>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</si>
  <si>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</si>
  <si>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</si>
  <si>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</si>
  <si>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</si>
  <si>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</si>
  <si>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</si>
  <si>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</si>
  <si>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</si>
  <si>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</si>
  <si>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</si>
  <si>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</si>
  <si>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</si>
  <si>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</si>
  <si>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</si>
  <si>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</si>
  <si>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</si>
  <si>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</si>
  <si>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</si>
  <si>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</si>
  <si>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</si>
  <si>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</si>
  <si>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</si>
  <si>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</si>
  <si>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</si>
  <si>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</si>
  <si>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</si>
  <si>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</si>
  <si>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</si>
  <si>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</si>
  <si>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</si>
  <si>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</si>
  <si>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</si>
  <si>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</si>
  <si>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</si>
  <si>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</si>
  <si>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</si>
  <si>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</si>
  <si>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</si>
  <si>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</si>
  <si>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</si>
  <si>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</si>
  <si>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</si>
  <si>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</si>
  <si>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</si>
  <si>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</si>
  <si>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</si>
  <si>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</si>
  <si>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</si>
  <si>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</si>
  <si>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</si>
  <si>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</si>
  <si>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</si>
  <si>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</si>
  <si>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</si>
  <si>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</si>
  <si>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</si>
  <si>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</si>
  <si>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</si>
  <si>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</si>
  <si>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</si>
  <si>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</si>
  <si>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</si>
  <si>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</si>
  <si>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</si>
  <si>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</si>
  <si>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</si>
  <si>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</si>
  <si>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</si>
  <si>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</si>
  <si>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</si>
  <si>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</si>
  <si>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</si>
  <si>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</si>
  <si>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</si>
  <si>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</si>
  <si>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</si>
  <si>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</si>
  <si>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</si>
  <si>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</si>
  <si>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</si>
  <si>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</si>
  <si>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</si>
  <si>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</si>
  <si>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</si>
  <si>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</si>
  <si>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</si>
  <si>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</si>
  <si>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</si>
  <si>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</si>
  <si>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</si>
  <si>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</si>
  <si>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</si>
  <si>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</si>
  <si>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</si>
  <si>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</si>
  <si>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</si>
  <si>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</si>
  <si>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</si>
  <si>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</si>
  <si>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</si>
  <si>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</si>
  <si>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</si>
  <si>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</si>
  <si>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</si>
  <si>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</si>
  <si>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</si>
  <si>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</si>
  <si>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</si>
  <si>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</si>
  <si>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</si>
  <si>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</si>
  <si>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</si>
  <si>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</si>
  <si>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</si>
  <si>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</si>
  <si>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</si>
  <si>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</si>
  <si>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</si>
  <si>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</si>
  <si>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</si>
  <si>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</si>
  <si>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</si>
  <si>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</si>
  <si>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</si>
  <si>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</si>
  <si>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</si>
  <si>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</si>
  <si>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</si>
  <si>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</si>
  <si>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</si>
  <si>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</si>
  <si>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</si>
  <si>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</si>
  <si>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</si>
  <si>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</si>
  <si>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</si>
  <si>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</si>
  <si>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</si>
  <si>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</si>
  <si>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</si>
  <si>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</si>
  <si>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</si>
  <si>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</si>
  <si>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</si>
  <si>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</si>
  <si>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</si>
  <si>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</si>
  <si>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</si>
  <si>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</si>
  <si>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</si>
  <si>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</si>
  <si>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</si>
  <si>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</si>
  <si>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</si>
  <si>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</si>
  <si>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</si>
  <si>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</si>
  <si>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</si>
  <si>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</si>
  <si>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</si>
  <si>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</si>
  <si>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</si>
  <si>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</si>
  <si>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</si>
  <si>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</si>
  <si>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</si>
  <si>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</si>
  <si>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</si>
  <si>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</si>
  <si>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</si>
  <si>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</si>
  <si>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</si>
  <si>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</si>
  <si>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</si>
  <si>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</si>
  <si>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</si>
  <si>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</si>
  <si>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</si>
  <si>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</si>
  <si>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</si>
  <si>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</si>
  <si>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</si>
  <si>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</si>
  <si>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</si>
  <si>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</si>
  <si>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</si>
  <si>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</si>
  <si>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</si>
  <si>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</si>
  <si>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</si>
  <si>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</si>
  <si>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</si>
  <si>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</si>
  <si>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</si>
  <si>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</si>
  <si>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</si>
  <si>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</si>
  <si>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</si>
  <si>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</si>
  <si>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</si>
  <si>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</si>
  <si>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</si>
  <si>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</si>
  <si>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</si>
  <si>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</si>
  <si>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</si>
  <si>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</si>
  <si>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</si>
  <si>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</si>
  <si>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</si>
  <si>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</si>
  <si>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</si>
  <si>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</si>
  <si>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</si>
  <si>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</si>
  <si>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</si>
  <si>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</si>
  <si>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</si>
  <si>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</si>
  <si>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</si>
  <si>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</si>
  <si>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</si>
  <si>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</si>
  <si>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</si>
  <si>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</si>
  <si>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</si>
  <si>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</si>
  <si>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</si>
  <si>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</si>
  <si>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</si>
  <si>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</si>
  <si>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</si>
  <si>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</si>
  <si>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</si>
  <si>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</si>
  <si>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</si>
  <si>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</si>
  <si>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</si>
  <si>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</si>
  <si>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</si>
  <si>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</si>
  <si>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</si>
  <si>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</si>
  <si>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</si>
  <si>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</si>
  <si>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</si>
  <si>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</si>
  <si>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</si>
  <si>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</si>
  <si>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</si>
  <si>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</si>
  <si>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</si>
  <si>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</si>
  <si>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</si>
  <si>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</si>
  <si>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</si>
  <si>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</si>
  <si>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</si>
  <si>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</si>
  <si>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</si>
  <si>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</si>
  <si>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</si>
  <si>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</si>
  <si>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</si>
  <si>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</si>
  <si>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</si>
  <si>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</si>
  <si>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</si>
  <si>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</si>
  <si>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</si>
  <si>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</si>
  <si>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</si>
  <si>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</si>
  <si>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</si>
  <si>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</si>
  <si>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</si>
  <si>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</si>
  <si>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</si>
  <si>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</si>
  <si>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</si>
  <si>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</si>
  <si>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</si>
  <si>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</si>
  <si>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</si>
  <si>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</si>
  <si>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</si>
  <si>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</si>
  <si>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</si>
  <si>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</si>
  <si>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</si>
  <si>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</si>
  <si>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</si>
  <si>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</si>
  <si>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</si>
  <si>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</si>
  <si>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</si>
  <si>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</si>
  <si>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</si>
  <si>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</si>
  <si>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</si>
  <si>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</si>
  <si>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</si>
  <si>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</si>
  <si>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</si>
  <si>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</si>
  <si>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</si>
  <si>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</si>
  <si>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</si>
  <si>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</si>
  <si>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</si>
  <si>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</si>
  <si>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</si>
  <si>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</si>
  <si>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</si>
  <si>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</si>
  <si>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</si>
  <si>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</si>
  <si>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</si>
  <si>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</si>
  <si>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</si>
  <si>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</si>
  <si>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</si>
  <si>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</si>
  <si>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</si>
  <si>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</si>
  <si>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</si>
  <si>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</si>
  <si>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</si>
  <si>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</si>
  <si>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</si>
  <si>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</si>
  <si>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</si>
  <si>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</si>
  <si>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</si>
  <si>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</si>
  <si>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</si>
  <si>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</si>
  <si>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</si>
  <si>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</si>
  <si>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</si>
  <si>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</si>
  <si>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</si>
  <si>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</si>
  <si>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</si>
  <si>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</si>
  <si>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</si>
  <si>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</si>
  <si>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</si>
  <si>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</si>
  <si>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</si>
  <si>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</si>
  <si>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</si>
  <si>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</si>
  <si>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</si>
  <si>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</si>
  <si>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</si>
  <si>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</si>
  <si>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</si>
  <si>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</si>
  <si>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</si>
  <si>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</si>
  <si>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</si>
  <si>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</si>
  <si>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</si>
  <si>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</si>
  <si>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</si>
  <si>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</si>
  <si>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</si>
  <si>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</si>
  <si>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</si>
  <si>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</si>
  <si>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</si>
  <si>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</si>
  <si>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</si>
  <si>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</si>
  <si>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</si>
  <si>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</si>
  <si>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</si>
  <si>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</si>
  <si>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</si>
  <si>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</si>
  <si>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</si>
  <si>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</si>
  <si>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</si>
  <si>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</si>
  <si>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</si>
  <si>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</si>
  <si>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</si>
  <si>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</si>
  <si>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</si>
  <si>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</si>
  <si>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</si>
  <si>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</si>
  <si>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</si>
  <si>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</si>
  <si>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</si>
  <si>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</si>
  <si>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</si>
  <si>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</si>
  <si>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</si>
  <si>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</si>
  <si>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</si>
  <si>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</si>
  <si>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</si>
  <si>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</si>
  <si>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</si>
  <si>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</si>
  <si>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</si>
  <si>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</si>
  <si>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</si>
  <si>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</si>
  <si>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</si>
  <si>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</si>
  <si>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</si>
  <si>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</si>
  <si>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</si>
  <si>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</si>
  <si>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</si>
  <si>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</si>
  <si>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</si>
  <si>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</si>
  <si>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</si>
  <si>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</si>
  <si>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</si>
  <si>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</si>
  <si>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</si>
  <si>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</si>
  <si>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</si>
  <si>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</si>
  <si>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</si>
  <si>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</si>
  <si>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</si>
  <si>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</si>
  <si>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</si>
  <si>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</si>
  <si>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</si>
  <si>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</si>
  <si>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</si>
  <si>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</si>
  <si>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</si>
  <si>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</si>
  <si>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</si>
  <si>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</si>
  <si>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</si>
  <si>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</si>
  <si>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</si>
  <si>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</si>
  <si>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</si>
  <si>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</si>
  <si>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</si>
  <si>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</si>
  <si>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</si>
  <si>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</si>
  <si>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</si>
  <si>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</si>
  <si>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</si>
  <si>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</si>
  <si>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</si>
  <si>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</si>
  <si>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</si>
  <si>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</si>
  <si>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</si>
  <si>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</si>
  <si>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</si>
  <si>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</si>
  <si>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</si>
  <si>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</si>
  <si>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</si>
  <si>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</si>
  <si>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</si>
  <si>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</si>
  <si>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</si>
  <si>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</si>
  <si>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</si>
  <si>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</si>
  <si>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</si>
  <si>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</si>
  <si>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</si>
  <si>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</si>
  <si>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</si>
  <si>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</si>
  <si>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</si>
  <si>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</si>
  <si>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</si>
  <si>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</si>
  <si>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</si>
  <si>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</si>
  <si>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</si>
  <si>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</si>
  <si>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</si>
  <si>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</si>
  <si>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</si>
  <si>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</si>
  <si>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</si>
  <si>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</si>
  <si>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</si>
  <si>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</si>
  <si>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</si>
  <si>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</si>
  <si>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</si>
  <si>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</si>
  <si>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</si>
  <si>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</si>
  <si>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</si>
  <si>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</si>
  <si>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</si>
  <si>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</si>
  <si>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</si>
  <si>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</si>
  <si>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</si>
  <si>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</si>
  <si>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</si>
  <si>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</si>
  <si>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</si>
  <si>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</si>
  <si>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</si>
  <si>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</si>
  <si>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</si>
  <si>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</si>
  <si>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</si>
  <si>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</si>
  <si>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</si>
  <si>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</si>
  <si>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</si>
  <si>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</si>
  <si>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</si>
  <si>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</si>
  <si>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</si>
  <si>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</si>
  <si>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</si>
  <si>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</si>
  <si>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</si>
  <si>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</si>
  <si>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</si>
  <si>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</si>
  <si>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</si>
  <si>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</si>
  <si>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</si>
  <si>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</si>
  <si>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</si>
  <si>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</si>
  <si>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</si>
  <si>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</si>
  <si>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</si>
  <si>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</si>
  <si>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</si>
  <si>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</si>
  <si>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</si>
  <si>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</si>
  <si>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</si>
  <si>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</si>
  <si>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</si>
  <si>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</si>
  <si>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</si>
  <si>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</si>
  <si>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</si>
  <si>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</si>
  <si>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</si>
  <si>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</si>
  <si>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</si>
  <si>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</si>
  <si>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</si>
  <si>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</si>
  <si>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</si>
  <si>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</si>
  <si>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</si>
  <si>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</si>
  <si>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</si>
  <si>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</si>
  <si>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</si>
  <si>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</si>
  <si>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</si>
  <si>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</si>
  <si>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</si>
  <si>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</si>
  <si>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</si>
  <si>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</si>
  <si>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</si>
  <si>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</si>
  <si>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</si>
  <si>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</si>
  <si>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</si>
  <si>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</si>
  <si>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</si>
  <si>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</si>
  <si>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</si>
  <si>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</si>
  <si>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</si>
  <si>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</si>
  <si>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</si>
  <si>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</si>
  <si>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</si>
  <si>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</si>
  <si>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</si>
  <si>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</si>
  <si>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</si>
  <si>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</si>
  <si>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</si>
  <si>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</si>
  <si>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</si>
  <si>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</si>
  <si>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</si>
  <si>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</si>
  <si>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</si>
  <si>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</si>
  <si>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</si>
  <si>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</si>
  <si>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</si>
  <si>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</si>
  <si>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</si>
  <si>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</si>
  <si>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</si>
  <si>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</si>
  <si>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</si>
  <si>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</si>
  <si>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</si>
  <si>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</si>
  <si>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</si>
  <si>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</si>
  <si>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</si>
  <si>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</si>
  <si>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</si>
  <si>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</si>
  <si>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</si>
  <si>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</si>
  <si>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</si>
  <si>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</si>
  <si>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</si>
  <si>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</si>
  <si>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</si>
  <si>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</si>
  <si>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</si>
  <si>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</si>
  <si>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</si>
  <si>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</si>
  <si>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</si>
  <si>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</si>
  <si>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</si>
  <si>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</si>
  <si>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</si>
  <si>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</si>
  <si>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</si>
  <si>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</si>
  <si>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</si>
  <si>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</si>
  <si>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</si>
  <si>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</si>
  <si>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</si>
  <si>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</si>
  <si>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</si>
  <si>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</si>
  <si>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</si>
  <si>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</si>
  <si>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</si>
  <si>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</si>
  <si>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</si>
  <si>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</si>
  <si>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</si>
  <si>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</si>
  <si>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</si>
  <si>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</si>
  <si>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</si>
  <si>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</si>
  <si>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</si>
  <si>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</si>
  <si>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</si>
  <si>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</si>
  <si>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</si>
  <si>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</si>
  <si>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</si>
  <si>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</si>
  <si>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</si>
  <si>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</si>
  <si>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</si>
  <si>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</si>
  <si>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</si>
  <si>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</si>
  <si>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</si>
  <si>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</si>
  <si>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</si>
  <si>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</si>
  <si>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</si>
  <si>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</si>
  <si>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</si>
  <si>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</si>
  <si>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</si>
  <si>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</si>
  <si>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</si>
  <si>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</si>
  <si>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</si>
  <si>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</si>
  <si>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</si>
  <si>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</si>
  <si>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</si>
  <si>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</si>
  <si>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</si>
  <si>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</si>
  <si>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</si>
  <si>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</si>
  <si>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</si>
  <si>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</si>
  <si>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</si>
  <si>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</si>
  <si>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</si>
  <si>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</si>
  <si>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</si>
  <si>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</si>
  <si>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</si>
  <si>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</si>
  <si>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</si>
  <si>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</si>
  <si>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</si>
  <si>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</si>
  <si>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</si>
  <si>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</si>
  <si>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</si>
  <si>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</si>
  <si>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</si>
  <si>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</si>
  <si>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</si>
  <si>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</si>
  <si>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</si>
  <si>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</si>
  <si>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</si>
  <si>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</si>
  <si>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</si>
  <si>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</si>
  <si>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</si>
  <si>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</si>
  <si>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</si>
  <si>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</si>
  <si>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</si>
  <si>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</si>
  <si>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</si>
  <si>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</si>
  <si>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</si>
  <si>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</si>
  <si>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</si>
  <si>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</si>
  <si>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</si>
  <si>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</si>
  <si>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</si>
  <si>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</si>
  <si>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</si>
  <si>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</si>
  <si>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</si>
  <si>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</si>
  <si>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</si>
  <si>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</si>
  <si>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</si>
  <si>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</si>
  <si>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</si>
  <si>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</si>
  <si>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</si>
  <si>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</si>
  <si>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</si>
  <si>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</si>
  <si>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</si>
  <si>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</si>
  <si>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</si>
  <si>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</si>
  <si>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</si>
  <si>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</si>
  <si>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</si>
  <si>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</si>
  <si>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</si>
  <si>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</si>
  <si>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</si>
  <si>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</si>
  <si>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</si>
  <si>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</si>
  <si>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</si>
  <si>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</si>
  <si>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</si>
  <si>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</si>
  <si>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</si>
  <si>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</si>
  <si>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</si>
  <si>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</si>
  <si>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</si>
  <si>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</si>
  <si>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</si>
  <si>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</si>
  <si>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</si>
  <si>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</si>
  <si>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</si>
  <si>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</si>
  <si>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</si>
  <si>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</si>
  <si>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</si>
  <si>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</si>
  <si>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</si>
  <si>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</si>
  <si>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</si>
  <si>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</si>
  <si>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</si>
  <si>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</si>
  <si>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</si>
  <si>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</si>
  <si>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</si>
  <si>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</si>
  <si>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</si>
  <si>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</si>
  <si>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</si>
  <si>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</si>
  <si>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</si>
  <si>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</si>
  <si>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</si>
  <si>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</si>
  <si>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</si>
  <si>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</si>
  <si>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</si>
  <si>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</si>
  <si>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</si>
  <si>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</si>
  <si>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</si>
  <si>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</si>
  <si>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</si>
  <si>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</si>
  <si>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</si>
  <si>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</si>
  <si>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</si>
  <si>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</si>
  <si>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</si>
  <si>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</si>
  <si>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</si>
  <si>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</si>
  <si>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</si>
  <si>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</si>
  <si>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</si>
  <si>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</si>
  <si>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</si>
  <si>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</si>
  <si>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</si>
  <si>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</si>
  <si>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</si>
  <si>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</si>
  <si>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</si>
  <si>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</si>
  <si>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</si>
  <si>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</si>
  <si>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</si>
  <si>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</si>
  <si>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</si>
  <si>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</si>
  <si>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</si>
  <si>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</si>
  <si>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</si>
  <si>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</si>
  <si>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</si>
  <si>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</si>
  <si>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</si>
  <si>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</si>
  <si>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</si>
  <si>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</si>
  <si>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</si>
  <si>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</si>
  <si>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</si>
  <si>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</si>
  <si>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</si>
  <si>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</si>
  <si>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</si>
  <si>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</si>
  <si>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</si>
  <si>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</si>
  <si>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</si>
  <si>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</si>
  <si>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</si>
  <si>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</si>
  <si>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</si>
  <si>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</si>
  <si>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</si>
  <si>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</si>
  <si>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</si>
  <si>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</si>
  <si>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</si>
  <si>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</si>
  <si>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</si>
  <si>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</si>
  <si>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</si>
  <si>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</si>
  <si>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</si>
  <si>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</si>
  <si>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</si>
  <si>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</si>
  <si>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</si>
  <si>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</si>
  <si>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</si>
  <si>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</si>
  <si>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</si>
  <si>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</si>
  <si>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</si>
  <si>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</si>
  <si>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</si>
  <si>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</si>
  <si>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</si>
  <si>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</si>
  <si>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</si>
  <si>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</si>
  <si>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</si>
  <si>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</si>
  <si>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</si>
  <si>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</si>
  <si>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</si>
  <si>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</si>
  <si>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</si>
  <si>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</si>
  <si>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</si>
  <si>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</si>
  <si>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</si>
  <si>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</si>
  <si>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</si>
  <si>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</si>
  <si>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</si>
  <si>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</si>
  <si>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</si>
  <si>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</si>
  <si>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</si>
  <si>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</si>
  <si>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</si>
  <si>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</si>
  <si>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</si>
  <si>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</si>
  <si>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</si>
  <si>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</si>
  <si>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</si>
  <si>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</si>
  <si>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</si>
  <si>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</si>
  <si>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</si>
  <si>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</si>
  <si>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</si>
  <si>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</si>
  <si>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</si>
  <si>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</si>
  <si>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</si>
  <si>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</si>
  <si>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</si>
  <si>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</si>
  <si>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</si>
  <si>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</si>
  <si>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</si>
  <si>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</si>
  <si>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</si>
  <si>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</si>
  <si>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</si>
  <si>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</si>
  <si>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</si>
  <si>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</si>
  <si>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</si>
  <si>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</si>
  <si>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</si>
  <si>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</si>
  <si>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</si>
  <si>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</si>
  <si>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</si>
  <si>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</si>
  <si>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</si>
  <si>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</si>
  <si>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</si>
  <si>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</si>
  <si>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</si>
  <si>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</si>
  <si>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</si>
  <si>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</si>
  <si>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</si>
  <si>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</si>
  <si>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</si>
  <si>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</si>
  <si>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</si>
  <si>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</si>
  <si>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</si>
  <si>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</si>
  <si>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</si>
  <si>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</si>
  <si>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</si>
  <si>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</si>
  <si>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</si>
  <si>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</si>
  <si>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</si>
  <si>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</si>
  <si>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</si>
  <si>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</si>
  <si>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</si>
  <si>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</si>
  <si>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</si>
  <si>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</si>
  <si>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</si>
  <si>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</si>
  <si>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</si>
  <si>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</si>
  <si>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</si>
  <si>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</si>
  <si>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</si>
  <si>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</si>
  <si>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</si>
  <si>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</si>
  <si>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</si>
  <si>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</si>
  <si>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</si>
  <si>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</si>
  <si>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</si>
  <si>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</si>
  <si>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</si>
  <si>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</si>
  <si>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</si>
  <si>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</si>
  <si>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</si>
  <si>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</si>
  <si>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</si>
  <si>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</si>
  <si>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</si>
  <si>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</si>
  <si>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</si>
  <si>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</si>
  <si>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</si>
  <si>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</si>
  <si>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</si>
  <si>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</si>
  <si>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</si>
  <si>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</si>
  <si>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</si>
  <si>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</si>
  <si>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</si>
  <si>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</si>
  <si>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</si>
  <si>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</si>
  <si>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</si>
  <si>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</si>
  <si>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</si>
  <si>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</si>
  <si>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</si>
  <si>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</si>
  <si>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</si>
  <si>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</si>
  <si>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</si>
  <si>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</si>
  <si>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</si>
  <si>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</si>
  <si>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</si>
  <si>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</si>
  <si>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</si>
  <si>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</si>
  <si>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</si>
  <si>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</si>
  <si>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</si>
  <si>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</si>
  <si>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</si>
  <si>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</si>
  <si>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</si>
  <si>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</si>
  <si>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</si>
  <si>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</si>
  <si>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</si>
  <si>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</si>
  <si>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</si>
  <si>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</si>
  <si>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</si>
  <si>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</si>
  <si>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</si>
  <si>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</si>
  <si>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</si>
  <si>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</si>
  <si>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</si>
  <si>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</si>
  <si>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</si>
  <si>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</si>
  <si>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</si>
  <si>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</si>
  <si>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</si>
  <si>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</si>
  <si>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</si>
  <si>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</si>
  <si>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</si>
  <si>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</si>
  <si>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</si>
  <si>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</si>
  <si>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</si>
  <si>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</si>
  <si>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</si>
  <si>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</si>
  <si>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</si>
  <si>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</si>
  <si>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</si>
  <si>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</si>
  <si>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</si>
  <si>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</si>
  <si>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</si>
  <si>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</si>
  <si>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</si>
  <si>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</si>
  <si>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</si>
  <si>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</si>
  <si>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</si>
  <si>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</si>
  <si>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</si>
  <si>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</si>
  <si>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</si>
  <si>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</si>
  <si>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</si>
  <si>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</si>
  <si>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</si>
  <si>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</si>
  <si>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</si>
  <si>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</si>
  <si>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</si>
  <si>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</si>
  <si>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</si>
  <si>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</si>
  <si>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</si>
  <si>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</si>
  <si>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</si>
  <si>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</si>
  <si>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</si>
  <si>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</si>
  <si>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</si>
  <si>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</si>
  <si>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</si>
  <si>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</si>
  <si>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</si>
  <si>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</si>
  <si>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</si>
  <si>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</si>
  <si>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</si>
  <si>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</si>
  <si>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</si>
  <si>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</si>
  <si>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</si>
  <si>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</si>
  <si>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</si>
  <si>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</si>
  <si>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</si>
  <si>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</si>
  <si>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</si>
  <si>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</si>
  <si>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</si>
  <si>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</si>
  <si>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</si>
  <si>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</si>
  <si>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</si>
  <si>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</si>
  <si>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</si>
  <si>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</si>
  <si>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</si>
  <si>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</si>
  <si>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</si>
  <si>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</si>
  <si>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</si>
  <si>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</si>
  <si>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</si>
  <si>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</si>
  <si>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</si>
  <si>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</si>
  <si>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</si>
  <si>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</si>
  <si>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</si>
  <si>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</si>
  <si>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</si>
  <si>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</si>
  <si>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</si>
  <si>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</si>
  <si>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</si>
  <si>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</si>
  <si>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</si>
  <si>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</si>
  <si>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</si>
  <si>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</si>
  <si>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</si>
  <si>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</si>
  <si>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</si>
  <si>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</si>
  <si>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</si>
  <si>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</si>
  <si>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</si>
  <si>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</si>
  <si>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</si>
  <si>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</si>
  <si>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</si>
  <si>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</si>
  <si>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</si>
  <si>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</si>
  <si>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</si>
  <si>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</si>
  <si>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</si>
  <si>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</si>
  <si>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</si>
  <si>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</si>
  <si>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</si>
  <si>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</si>
  <si>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</si>
  <si>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</si>
  <si>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</si>
  <si>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</si>
  <si>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</si>
  <si>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</si>
  <si>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</si>
  <si>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</si>
  <si>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</si>
  <si>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</si>
  <si>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</si>
  <si>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</si>
  <si>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</si>
  <si>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</si>
  <si>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</si>
  <si>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</si>
  <si>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</si>
  <si>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</si>
  <si>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</si>
  <si>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</si>
  <si>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</si>
  <si>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</si>
  <si>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</si>
  <si>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</si>
  <si>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</si>
  <si>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</si>
  <si>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</si>
  <si>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</si>
  <si>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</si>
  <si>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</si>
  <si>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</si>
  <si>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</si>
  <si>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</si>
  <si>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</si>
  <si>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</si>
  <si>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</si>
  <si>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</si>
  <si>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</si>
  <si>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</si>
  <si>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</si>
  <si>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</si>
  <si>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</si>
  <si>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</si>
  <si>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</si>
  <si>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</si>
  <si>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</si>
  <si>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</si>
  <si>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</si>
  <si>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</si>
  <si>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</si>
  <si>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</si>
  <si>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</si>
  <si>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</si>
  <si>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</si>
  <si>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</si>
  <si>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</si>
  <si>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</si>
  <si>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</si>
  <si>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</si>
  <si>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</si>
  <si>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</si>
  <si>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</si>
  <si>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</si>
  <si>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</si>
  <si>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</si>
  <si>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</si>
  <si>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</si>
  <si>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</si>
  <si>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</si>
  <si>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</si>
  <si>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</si>
  <si>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</si>
  <si>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</si>
  <si>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</si>
  <si>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</si>
  <si>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</si>
  <si>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</si>
  <si>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</si>
  <si>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</si>
  <si>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</si>
  <si>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</si>
  <si>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</si>
  <si>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</si>
  <si>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</si>
  <si>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</si>
  <si>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</si>
  <si>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</si>
  <si>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</si>
  <si>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</si>
  <si>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</si>
  <si>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</si>
  <si>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</si>
  <si>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</si>
  <si>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</si>
  <si>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</si>
  <si>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</si>
  <si>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</si>
  <si>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</si>
  <si>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</si>
  <si>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</si>
  <si>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</si>
  <si>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</si>
  <si>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</si>
  <si>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</si>
  <si>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</si>
  <si>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</si>
  <si>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</si>
  <si>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</si>
  <si>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</si>
  <si>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</si>
  <si>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</si>
  <si>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</si>
  <si>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</si>
  <si>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</si>
  <si>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</si>
  <si>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</si>
  <si>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</si>
  <si>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</si>
  <si>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</si>
  <si>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</si>
  <si>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</si>
  <si>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</si>
  <si>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</si>
  <si>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</si>
  <si>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</si>
  <si>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</si>
  <si>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</si>
  <si>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</si>
  <si>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</si>
  <si>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</si>
  <si>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</si>
  <si>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</si>
  <si>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</si>
  <si>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</si>
  <si>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</si>
  <si>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</si>
  <si>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</si>
  <si>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</si>
  <si>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</si>
  <si>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</si>
  <si>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</si>
  <si>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</si>
  <si>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</si>
  <si>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</si>
  <si>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</si>
  <si>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</si>
  <si>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</si>
  <si>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</si>
  <si>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</si>
  <si>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</si>
  <si>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</si>
  <si>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</si>
  <si>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</si>
  <si>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</si>
  <si>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</si>
  <si>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</si>
  <si>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</si>
  <si>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</si>
  <si>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</si>
  <si>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</si>
  <si>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</si>
  <si>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</si>
  <si>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</si>
  <si>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</si>
  <si>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</si>
  <si>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</si>
  <si>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</si>
  <si>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</si>
  <si>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</si>
  <si>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</si>
  <si>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</si>
  <si>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</si>
  <si>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</si>
  <si>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</si>
  <si>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</si>
  <si>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</si>
  <si>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</si>
  <si>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</si>
  <si>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</si>
  <si>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</si>
  <si>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</si>
  <si>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</si>
  <si>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</si>
  <si>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</si>
  <si>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</si>
  <si>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</si>
  <si>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</si>
  <si>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</si>
  <si>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</si>
  <si>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</si>
  <si>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</si>
  <si>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</si>
  <si>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</si>
  <si>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</si>
  <si>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</si>
  <si>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</si>
  <si>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</si>
  <si>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</si>
  <si>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</si>
  <si>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</si>
  <si>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</si>
  <si>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</si>
  <si>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</si>
  <si>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</si>
  <si>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</si>
  <si>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</si>
  <si>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</si>
  <si>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</si>
  <si>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</si>
  <si>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</si>
  <si>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</si>
  <si>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</si>
  <si>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</si>
  <si>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</si>
  <si>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</si>
  <si>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</si>
  <si>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</si>
  <si>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</si>
  <si>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</si>
  <si>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</si>
  <si>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</si>
  <si>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</si>
  <si>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</si>
  <si>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</si>
  <si>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</si>
  <si>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</si>
  <si>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</si>
  <si>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</si>
  <si>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</si>
  <si>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</si>
  <si>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</si>
  <si>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</si>
  <si>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</si>
  <si>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</si>
  <si>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</si>
  <si>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</si>
  <si>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</si>
  <si>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</si>
  <si>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</si>
  <si>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</si>
  <si>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</si>
  <si>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</si>
  <si>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</si>
  <si>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</si>
  <si>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</si>
  <si>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</si>
  <si>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</si>
  <si>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</si>
  <si>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</si>
  <si>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</si>
  <si>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</si>
  <si>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</si>
  <si>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</si>
  <si>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</si>
  <si>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</si>
  <si>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</si>
  <si>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</si>
  <si>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</si>
  <si>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</si>
  <si>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</si>
  <si>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</si>
  <si>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</si>
  <si>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</si>
  <si>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</si>
  <si>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</si>
  <si>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</si>
  <si>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</si>
  <si>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</si>
  <si>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</si>
  <si>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</si>
  <si>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</si>
  <si>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</si>
  <si>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</si>
  <si>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</si>
  <si>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</si>
  <si>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</si>
  <si>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</si>
  <si>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</si>
  <si>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</si>
  <si>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</si>
  <si>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</si>
  <si>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</si>
  <si>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</si>
  <si>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</si>
  <si>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</si>
  <si>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</si>
  <si>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</si>
  <si>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</si>
  <si>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</si>
  <si>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</si>
  <si>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</si>
  <si>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</si>
  <si>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</si>
  <si>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</si>
  <si>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</si>
  <si>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</si>
  <si>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</si>
  <si>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</si>
  <si>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</si>
  <si>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</si>
  <si>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</si>
  <si>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</si>
  <si>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</si>
  <si>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</si>
  <si>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</si>
  <si>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</si>
  <si>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</si>
  <si>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</si>
  <si>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</si>
  <si>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</si>
  <si>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</si>
  <si>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</si>
  <si>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</si>
  <si>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</si>
  <si>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</si>
  <si>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</si>
  <si>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</si>
  <si>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</si>
  <si>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</si>
  <si>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</si>
  <si>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</si>
  <si>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</si>
  <si>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</si>
  <si>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</si>
  <si>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</si>
  <si>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</si>
  <si>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</si>
  <si>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</si>
  <si>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</si>
  <si>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</si>
  <si>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</si>
  <si>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</si>
  <si>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</si>
  <si>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</si>
  <si>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</si>
  <si>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</si>
  <si>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</si>
  <si>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</si>
  <si>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</si>
  <si>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</si>
  <si>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</si>
  <si>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</si>
  <si>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</si>
  <si>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</si>
  <si>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</si>
  <si>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</si>
  <si>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</si>
  <si>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</si>
  <si>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</si>
  <si>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</si>
  <si>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</si>
  <si>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</si>
  <si>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</si>
  <si>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</si>
  <si>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</si>
  <si>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</si>
  <si>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</si>
  <si>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</si>
  <si>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</si>
  <si>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</si>
  <si>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</si>
  <si>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</si>
  <si>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</si>
  <si>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</si>
  <si>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</si>
  <si>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</si>
  <si>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</si>
  <si>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</si>
  <si>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</si>
  <si>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</si>
  <si>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</si>
  <si>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</si>
  <si>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</si>
  <si>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</si>
  <si>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</si>
  <si>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</si>
  <si>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</si>
  <si>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</si>
  <si>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</si>
  <si>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</si>
  <si>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</si>
  <si>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</si>
  <si>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</si>
  <si>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</si>
  <si>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</si>
  <si>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</si>
  <si>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</si>
  <si>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</si>
  <si>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</si>
  <si>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</si>
  <si>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</si>
  <si>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</si>
  <si>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</si>
  <si>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</si>
  <si>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</si>
  <si>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</si>
  <si>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</si>
  <si>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</si>
  <si>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</si>
  <si>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</si>
  <si>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</si>
  <si>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</si>
  <si>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</si>
  <si>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</si>
  <si>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</si>
  <si>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</si>
  <si>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</si>
  <si>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</si>
  <si>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</si>
  <si>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</si>
  <si>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</si>
  <si>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</si>
  <si>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</si>
  <si>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</si>
  <si>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</si>
  <si>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</si>
  <si>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</si>
  <si>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</si>
  <si>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</si>
  <si>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</si>
  <si>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</si>
  <si>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</si>
  <si>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</si>
  <si>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</si>
  <si>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</si>
  <si>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</si>
  <si>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</si>
  <si>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</si>
  <si>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</si>
  <si>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</si>
  <si>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</si>
  <si>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</si>
  <si>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</si>
  <si>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</si>
  <si>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</si>
  <si>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</si>
  <si>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</si>
  <si>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</si>
  <si>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</si>
  <si>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</si>
  <si>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</si>
  <si>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</si>
  <si>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</si>
  <si>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</si>
  <si>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</si>
  <si>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</si>
  <si>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</si>
  <si>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</si>
  <si>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</si>
  <si>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</si>
  <si>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</si>
  <si>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</si>
  <si>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</si>
  <si>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</si>
  <si>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</si>
  <si>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</si>
  <si>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</si>
  <si>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</si>
  <si>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</si>
  <si>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</si>
  <si>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</si>
  <si>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</si>
  <si>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</si>
  <si>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</si>
  <si>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</si>
  <si>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</si>
  <si>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</si>
  <si>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</si>
  <si>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</si>
  <si>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</si>
  <si>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</si>
  <si>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</si>
  <si>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</si>
  <si>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</si>
  <si>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</si>
  <si>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</si>
  <si>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</si>
  <si>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</si>
  <si>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</si>
  <si>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</si>
  <si>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</si>
  <si>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</si>
  <si>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</si>
  <si>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</si>
  <si>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</si>
  <si>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</si>
  <si>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</si>
  <si>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</si>
  <si>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</si>
  <si>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</si>
  <si>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</si>
  <si>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</si>
  <si>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</si>
  <si>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</si>
  <si>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</si>
  <si>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</si>
  <si>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</si>
  <si>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</si>
  <si>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</si>
  <si>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</si>
  <si>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</si>
  <si>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</si>
  <si>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</si>
  <si>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</si>
  <si>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</si>
  <si>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</si>
  <si>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</si>
  <si>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</si>
  <si>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</si>
  <si>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</si>
  <si>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</si>
  <si>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</si>
  <si>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</si>
  <si>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</si>
  <si>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</si>
  <si>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</si>
  <si>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</si>
  <si>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</si>
  <si>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</si>
  <si>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</si>
  <si>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</si>
  <si>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</si>
  <si>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</si>
  <si>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</si>
  <si>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</si>
  <si>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</si>
  <si>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</si>
  <si>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</si>
  <si>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</si>
  <si>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</si>
  <si>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</si>
  <si>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</si>
  <si>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</si>
  <si>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</si>
  <si>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</si>
  <si>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</si>
  <si>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</si>
  <si>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</si>
  <si>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</si>
  <si>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</si>
  <si>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</si>
  <si>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</si>
  <si>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</si>
  <si>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</si>
  <si>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</si>
  <si>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</si>
  <si>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</si>
  <si>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</si>
  <si>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</si>
  <si>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</si>
  <si>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</si>
  <si>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</si>
  <si>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</si>
  <si>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</si>
  <si>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</si>
  <si>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</si>
  <si>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</si>
  <si>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</si>
  <si>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</si>
  <si>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</si>
  <si>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</si>
  <si>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</si>
  <si>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</si>
  <si>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</si>
  <si>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</si>
  <si>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</si>
  <si>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</si>
  <si>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</si>
  <si>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</si>
  <si>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</si>
  <si>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</si>
  <si>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</si>
  <si>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</si>
  <si>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</si>
  <si>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</si>
  <si>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</si>
  <si>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</si>
  <si>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</si>
  <si>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</si>
  <si>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</si>
  <si>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</si>
  <si>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</si>
  <si>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</si>
  <si>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</si>
  <si>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</si>
  <si>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</si>
  <si>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</si>
  <si>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</si>
  <si>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</si>
  <si>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</si>
  <si>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</si>
  <si>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</si>
  <si>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</si>
  <si>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</si>
  <si>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</si>
  <si>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</si>
  <si>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</si>
  <si>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</si>
  <si>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</si>
  <si>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</si>
  <si>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</si>
  <si>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</si>
  <si>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</si>
  <si>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</si>
  <si>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</si>
  <si>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</si>
  <si>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</si>
  <si>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</si>
  <si>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</si>
  <si>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</si>
  <si>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</si>
  <si>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</si>
  <si>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</si>
  <si>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</si>
  <si>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</si>
  <si>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</si>
  <si>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</si>
  <si>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</si>
  <si>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</si>
  <si>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</si>
  <si>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</si>
  <si>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</si>
  <si>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</si>
  <si>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</si>
  <si>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</si>
  <si>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</si>
  <si>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</si>
  <si>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</si>
  <si>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</si>
  <si>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</si>
  <si>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</si>
  <si>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</si>
  <si>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</si>
  <si>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</si>
  <si>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</si>
  <si>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</si>
  <si>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</si>
  <si>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</si>
  <si>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</si>
  <si>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</si>
  <si>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</si>
  <si>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</si>
  <si>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</si>
  <si>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</si>
  <si>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</si>
  <si>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</si>
  <si>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</si>
  <si>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</si>
  <si>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</si>
  <si>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</si>
  <si>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</si>
  <si>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</si>
  <si>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</si>
  <si>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</si>
  <si>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</si>
  <si>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</si>
  <si>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</si>
  <si>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</si>
  <si>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</si>
  <si>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</si>
  <si>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</si>
  <si>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</si>
  <si>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</si>
  <si>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</si>
  <si>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</si>
  <si>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</si>
  <si>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</si>
  <si>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</si>
  <si>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</si>
  <si>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</si>
  <si>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</si>
  <si>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</si>
  <si>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</si>
  <si>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</si>
  <si>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</si>
  <si>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</si>
  <si>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</si>
  <si>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</si>
  <si>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</si>
  <si>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</si>
  <si>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</si>
  <si>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</si>
  <si>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</si>
  <si>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</si>
  <si>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</si>
  <si>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</si>
  <si>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</si>
  <si>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</si>
  <si>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</si>
  <si>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</si>
  <si>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</si>
  <si>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</si>
  <si>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</si>
  <si>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</si>
  <si>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</si>
  <si>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</si>
  <si>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</si>
  <si>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</si>
  <si>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</si>
  <si>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</si>
  <si>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</si>
  <si>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</si>
  <si>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</si>
  <si>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</si>
  <si>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</si>
  <si>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</si>
  <si>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</si>
  <si>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</si>
  <si>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</si>
  <si>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</si>
  <si>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</si>
  <si>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</si>
  <si>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</si>
  <si>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</si>
  <si>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</si>
  <si>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</si>
  <si>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</si>
  <si>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</si>
  <si>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</si>
  <si>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</si>
  <si>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</si>
  <si>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</si>
  <si>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</si>
  <si>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</si>
  <si>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</si>
  <si>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</si>
  <si>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</si>
  <si>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</si>
  <si>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</si>
  <si>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</si>
  <si>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</si>
  <si>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</si>
  <si>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</si>
  <si>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</si>
  <si>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</si>
  <si>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</si>
  <si>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</si>
  <si>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</si>
  <si>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</si>
  <si>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</si>
  <si>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</si>
  <si>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</si>
  <si>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</si>
  <si>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</si>
  <si>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</si>
  <si>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</si>
  <si>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</si>
  <si>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</si>
  <si>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</si>
  <si>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</si>
  <si>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</si>
  <si>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</si>
  <si>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</si>
  <si>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</si>
  <si>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</si>
  <si>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</si>
  <si>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</si>
  <si>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</si>
  <si>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</si>
  <si>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</si>
  <si>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</si>
  <si>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</si>
  <si>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</si>
  <si>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</si>
  <si>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</si>
  <si>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</si>
  <si>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</si>
  <si>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</si>
  <si>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</si>
  <si>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</si>
  <si>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</si>
  <si>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</si>
  <si>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</si>
  <si>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</si>
  <si>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</si>
  <si>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</si>
  <si>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</si>
  <si>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</si>
  <si>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</si>
  <si>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</si>
  <si>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</si>
  <si>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</si>
  <si>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</si>
  <si>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</si>
  <si>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</si>
  <si>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</si>
  <si>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</si>
  <si>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</si>
  <si>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</si>
  <si>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</si>
  <si>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</si>
  <si>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</si>
  <si>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</si>
  <si>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</si>
  <si>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</si>
  <si>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</si>
  <si>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</si>
  <si>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</si>
  <si>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</si>
  <si>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</si>
  <si>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</si>
  <si>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</si>
  <si>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</si>
  <si>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</si>
  <si>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</si>
  <si>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</si>
  <si>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</si>
  <si>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</si>
  <si>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</si>
  <si>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</si>
  <si>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</si>
  <si>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</si>
  <si>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</si>
  <si>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</si>
  <si>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</si>
  <si>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</si>
  <si>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</si>
  <si>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</si>
  <si>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</si>
  <si>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</si>
  <si>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</si>
  <si>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</si>
  <si>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</si>
  <si>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</si>
  <si>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</si>
  <si>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</si>
  <si>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</si>
  <si>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</si>
  <si>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</si>
  <si>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</si>
  <si>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</si>
  <si>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</si>
  <si>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</si>
  <si>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</si>
  <si>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</si>
  <si>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</si>
  <si>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</si>
  <si>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</si>
  <si>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</si>
  <si>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</si>
  <si>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</si>
  <si>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</si>
  <si>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</si>
  <si>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</si>
  <si>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</si>
  <si>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</si>
  <si>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</si>
  <si>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</si>
  <si>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</si>
  <si>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</si>
  <si>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</si>
  <si>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</si>
  <si>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</si>
  <si>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</si>
  <si>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</si>
  <si>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</si>
  <si>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</si>
  <si>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</si>
  <si>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</si>
  <si>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</si>
  <si>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</si>
  <si>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</si>
  <si>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</si>
  <si>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</si>
  <si>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</si>
  <si>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</si>
  <si>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</si>
  <si>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</si>
  <si>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</si>
  <si>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</si>
  <si>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</si>
  <si>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</si>
  <si>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</si>
  <si>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</si>
  <si>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</si>
  <si>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</si>
  <si>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</si>
  <si>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</si>
  <si>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</si>
  <si>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</si>
  <si>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</si>
  <si>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</si>
  <si>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</si>
  <si>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</si>
  <si>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</si>
  <si>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</si>
  <si>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</si>
  <si>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</si>
  <si>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</si>
  <si>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</si>
  <si>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</si>
  <si>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</si>
  <si>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</si>
  <si>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</si>
  <si>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</si>
  <si>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</si>
  <si>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</si>
  <si>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</si>
  <si>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</si>
  <si>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</si>
  <si>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</si>
  <si>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</si>
  <si>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</si>
  <si>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</si>
  <si>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</si>
  <si>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</si>
  <si>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</si>
  <si>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</si>
  <si>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</si>
  <si>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</si>
  <si>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</si>
  <si>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</si>
  <si>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</si>
  <si>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</si>
  <si>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</si>
  <si>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</si>
  <si>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</si>
  <si>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</si>
  <si>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</si>
  <si>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</si>
  <si>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</si>
  <si>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</si>
  <si>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</si>
  <si>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</si>
  <si>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</si>
  <si>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</si>
  <si>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</si>
  <si>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</si>
  <si>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</si>
  <si>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</si>
  <si>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</si>
  <si>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</si>
  <si>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</si>
  <si>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</si>
  <si>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</si>
  <si>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</si>
  <si>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</si>
  <si>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</si>
  <si>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</si>
  <si>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</si>
  <si>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</si>
  <si>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</si>
  <si>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</si>
  <si>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</si>
  <si>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</si>
  <si>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</si>
  <si>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</si>
  <si>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</si>
  <si>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</si>
  <si>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</si>
  <si>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</si>
  <si>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</si>
  <si>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</si>
  <si>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</si>
  <si>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</si>
  <si>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</si>
  <si>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</si>
  <si>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</si>
  <si>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</si>
  <si>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</si>
  <si>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</si>
  <si>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</si>
  <si>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</si>
  <si>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</si>
  <si>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</si>
  <si>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</si>
  <si>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</si>
  <si>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</si>
  <si>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</si>
  <si>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</si>
  <si>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</si>
  <si>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</si>
  <si>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</si>
  <si>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</si>
  <si>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</si>
  <si>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</si>
  <si>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</si>
  <si>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</si>
  <si>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</si>
  <si>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</si>
  <si>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</si>
  <si>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</si>
  <si>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</si>
  <si>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</si>
  <si>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</si>
  <si>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</si>
  <si>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</si>
  <si>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</si>
  <si>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</si>
  <si>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</si>
  <si>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</si>
  <si>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</si>
  <si>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</si>
  <si>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</si>
  <si>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</si>
  <si>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</si>
  <si>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</si>
  <si>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</si>
  <si>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</si>
  <si>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</si>
  <si>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</si>
  <si>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</si>
  <si>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</si>
  <si>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</si>
  <si>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</si>
  <si>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</si>
  <si>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</si>
  <si>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</si>
  <si>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</si>
  <si>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</si>
  <si>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</si>
  <si>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</si>
  <si>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</si>
  <si>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</si>
  <si>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</si>
  <si>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</si>
  <si>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</si>
  <si>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</si>
  <si>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</si>
  <si>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</si>
  <si>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</si>
  <si>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</si>
  <si>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</si>
  <si>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</si>
  <si>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</si>
  <si>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</si>
  <si>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</si>
  <si>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</si>
  <si>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</si>
  <si>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</si>
  <si>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</si>
  <si>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</si>
  <si>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</si>
  <si>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</si>
  <si>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</si>
  <si>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</si>
  <si>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</si>
  <si>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</si>
  <si>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</si>
  <si>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</si>
  <si>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</si>
  <si>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</si>
  <si>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</si>
  <si>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</si>
  <si>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</si>
  <si>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</si>
  <si>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</si>
  <si>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</si>
  <si>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</si>
  <si>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</si>
  <si>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</si>
  <si>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</si>
  <si>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</si>
  <si>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</si>
  <si>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</si>
  <si>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</si>
  <si>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</si>
  <si>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</si>
  <si>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</si>
  <si>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</si>
  <si>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</si>
  <si>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</si>
  <si>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</si>
  <si>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</si>
  <si>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</si>
  <si>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</si>
  <si>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</si>
  <si>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</si>
  <si>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</si>
  <si>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</si>
  <si>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</si>
  <si>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</si>
  <si>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</si>
  <si>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</si>
  <si>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</si>
  <si>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</si>
  <si>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</si>
  <si>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</si>
  <si>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</si>
  <si>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</si>
  <si>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</si>
  <si>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</si>
  <si>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</si>
  <si>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</si>
  <si>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</si>
  <si>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</si>
  <si>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</si>
  <si>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</si>
  <si>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</si>
  <si>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</si>
  <si>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</si>
  <si>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</si>
  <si>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</si>
  <si>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</si>
  <si>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</si>
  <si>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</si>
  <si>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</si>
  <si>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</si>
  <si>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</si>
  <si>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</si>
  <si>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</si>
  <si>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</si>
  <si>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</si>
  <si>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</si>
  <si>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</si>
  <si>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</si>
  <si>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</si>
  <si>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</si>
  <si>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</si>
  <si>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</si>
  <si>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</si>
  <si>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</si>
  <si>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</si>
  <si>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</si>
  <si>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</si>
  <si>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</si>
  <si>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</si>
  <si>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</si>
  <si>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</si>
  <si>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</si>
  <si>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</si>
  <si>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</si>
  <si>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</si>
  <si>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</si>
  <si>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</si>
  <si>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</si>
  <si>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</si>
  <si>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</si>
  <si>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</si>
  <si>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</si>
  <si>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</si>
  <si>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</si>
  <si>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</si>
  <si>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</si>
  <si>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</si>
  <si>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</si>
  <si>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</si>
  <si>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</si>
  <si>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</si>
  <si>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</si>
  <si>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</si>
  <si>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</si>
  <si>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</si>
  <si>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</si>
  <si>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</si>
  <si>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</si>
  <si>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</si>
  <si>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</si>
  <si>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</si>
  <si>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</si>
  <si>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</si>
  <si>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</si>
  <si>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</si>
  <si>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</si>
  <si>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</si>
  <si>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</si>
  <si>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</si>
  <si>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</si>
  <si>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</si>
  <si>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</si>
  <si>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</si>
  <si>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</si>
  <si>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</si>
  <si>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</si>
  <si>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</si>
  <si>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</si>
  <si>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</si>
  <si>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</si>
  <si>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</si>
  <si>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</si>
  <si>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</si>
  <si>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</si>
  <si>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</si>
  <si>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</si>
  <si>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</si>
  <si>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</si>
  <si>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</si>
  <si>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</si>
  <si>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</si>
  <si>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</si>
  <si>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</si>
  <si>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</si>
  <si>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</si>
  <si>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</si>
  <si>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</si>
  <si>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</si>
  <si>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</si>
  <si>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</si>
  <si>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</si>
  <si>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</si>
  <si>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</si>
  <si>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</si>
  <si>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</si>
  <si>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</si>
  <si>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</si>
  <si>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</si>
  <si>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</si>
  <si>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</si>
  <si>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</si>
  <si>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</si>
  <si>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</si>
  <si>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</si>
  <si>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</si>
  <si>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</si>
  <si>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</si>
  <si>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</si>
  <si>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</si>
  <si>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</si>
  <si>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</si>
  <si>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</si>
  <si>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</si>
  <si>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</si>
  <si>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</si>
  <si>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</si>
  <si>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</si>
  <si>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</si>
  <si>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</si>
  <si>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</si>
  <si>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</si>
  <si>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</si>
  <si>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</si>
  <si>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</si>
  <si>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</si>
  <si>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</si>
  <si>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</si>
  <si>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</si>
  <si>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</si>
  <si>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</si>
  <si>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</si>
  <si>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</si>
  <si>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</si>
  <si>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</si>
  <si>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</si>
  <si>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</si>
  <si>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</si>
  <si>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</si>
  <si>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</si>
  <si>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</si>
  <si>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</si>
  <si>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</si>
  <si>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</si>
  <si>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</si>
  <si>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</si>
  <si>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</si>
  <si>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</si>
  <si>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</si>
  <si>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</si>
  <si>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</si>
  <si>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</si>
  <si>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</si>
  <si>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</si>
  <si>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</si>
  <si>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</si>
  <si>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</si>
  <si>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</si>
  <si>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</si>
  <si>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</si>
  <si>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</si>
  <si>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</si>
  <si>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</si>
  <si>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</si>
  <si>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</si>
  <si>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</si>
  <si>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</si>
  <si>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</si>
  <si>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</si>
  <si>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</si>
  <si>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</si>
  <si>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</si>
  <si>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</si>
  <si>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</si>
  <si>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</si>
  <si>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</si>
  <si>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</si>
  <si>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</si>
  <si>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</si>
  <si>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</si>
  <si>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</si>
  <si>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</si>
  <si>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</si>
  <si>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</si>
  <si>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</si>
  <si>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</si>
  <si>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</si>
  <si>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</si>
  <si>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</si>
  <si>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</si>
  <si>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</si>
  <si>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</si>
  <si>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</si>
  <si>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</si>
  <si>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</si>
  <si>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</si>
  <si>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</si>
  <si>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</si>
  <si>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</si>
  <si>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</si>
  <si>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</si>
  <si>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</si>
  <si>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</si>
  <si>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</si>
  <si>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</si>
  <si>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</si>
  <si>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</si>
  <si>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</si>
  <si>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</si>
  <si>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</si>
  <si>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</si>
  <si>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</si>
  <si>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</si>
  <si>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</si>
  <si>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</si>
  <si>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</si>
  <si>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</si>
  <si>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</si>
  <si>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</si>
  <si>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</si>
  <si>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</si>
  <si>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</si>
  <si>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</si>
  <si>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</si>
  <si>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</si>
  <si>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</si>
  <si>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</si>
  <si>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</si>
  <si>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</si>
  <si>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</si>
  <si>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</si>
  <si>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</si>
  <si>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</si>
  <si>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</si>
  <si>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</si>
  <si>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</si>
  <si>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</si>
  <si>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</si>
  <si>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</si>
  <si>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</si>
  <si>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</si>
  <si>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</si>
  <si>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</si>
  <si>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</si>
  <si>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</si>
  <si>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</si>
  <si>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</si>
  <si>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</si>
  <si>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</si>
  <si>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</si>
  <si>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</si>
  <si>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</si>
  <si>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</si>
  <si>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</si>
  <si>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</si>
  <si>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</si>
  <si>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</si>
  <si>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</si>
  <si>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</si>
  <si>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</si>
  <si>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</si>
  <si>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</si>
  <si>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</si>
  <si>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</si>
  <si>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</si>
  <si>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</si>
  <si>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</si>
  <si>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</si>
  <si>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</si>
  <si>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</si>
  <si>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</si>
  <si>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</si>
  <si>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</si>
  <si>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</si>
  <si>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</si>
  <si>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</si>
  <si>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</si>
  <si>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</si>
  <si>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</si>
  <si>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</si>
  <si>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</si>
  <si>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</si>
  <si>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</si>
  <si>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</si>
  <si>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</si>
  <si>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</si>
  <si>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</si>
  <si>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</si>
  <si>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</si>
  <si>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</si>
  <si>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</si>
  <si>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</si>
  <si>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</si>
  <si>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</si>
  <si>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</si>
  <si>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</si>
  <si>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</si>
  <si>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</si>
  <si>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</si>
  <si>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</si>
  <si>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</si>
  <si>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</si>
  <si>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</si>
  <si>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</si>
  <si>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</si>
  <si>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</si>
  <si>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</si>
  <si>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</si>
  <si>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</si>
  <si>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</si>
  <si>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</si>
  <si>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</si>
  <si>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</si>
  <si>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</si>
  <si>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</si>
  <si>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</si>
  <si>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</si>
  <si>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</si>
  <si>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</si>
  <si>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</si>
  <si>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</si>
  <si>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</si>
  <si>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</si>
  <si>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</si>
  <si>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</si>
  <si>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</si>
  <si>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</si>
  <si>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</si>
  <si>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</si>
  <si>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</si>
  <si>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</si>
  <si>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</si>
  <si>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</si>
  <si>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</si>
  <si>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</si>
  <si>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</si>
  <si>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</si>
  <si>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</si>
  <si>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</si>
  <si>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</si>
  <si>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</si>
  <si>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</si>
  <si>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</si>
  <si>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</si>
  <si>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</si>
  <si>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</si>
  <si>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</si>
  <si>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</si>
  <si>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</si>
  <si>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</si>
  <si>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</si>
  <si>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</si>
  <si>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</si>
  <si>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</si>
  <si>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</si>
  <si>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</si>
  <si>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</si>
  <si>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</si>
  <si>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</si>
  <si>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</si>
  <si>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</si>
  <si>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</si>
  <si>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</si>
  <si>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</si>
  <si>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</si>
  <si>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</si>
  <si>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</si>
  <si>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</si>
  <si>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</si>
  <si>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</si>
  <si>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</si>
  <si>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</si>
  <si>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</si>
  <si>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</si>
  <si>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</si>
  <si>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</si>
  <si>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</si>
  <si>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</si>
  <si>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</si>
  <si>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</si>
  <si>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</si>
  <si>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</si>
  <si>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</si>
  <si>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</si>
  <si>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</si>
  <si>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</si>
  <si>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</si>
  <si>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</si>
  <si>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</si>
  <si>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</si>
  <si>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</si>
  <si>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</si>
  <si>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</si>
  <si>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</si>
  <si>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</si>
  <si>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</si>
  <si>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</si>
  <si>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</si>
  <si>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</si>
  <si>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</si>
  <si>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</si>
  <si>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</si>
  <si>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</si>
  <si>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</si>
  <si>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</si>
  <si>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</si>
  <si>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</si>
  <si>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</si>
  <si>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</si>
  <si>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</si>
  <si>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</si>
  <si>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</si>
  <si>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</si>
  <si>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</si>
  <si>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</si>
  <si>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</si>
  <si>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</si>
  <si>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</si>
  <si>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</si>
  <si>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</si>
  <si>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</si>
  <si>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</si>
  <si>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</si>
  <si>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</si>
  <si>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</si>
  <si>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</si>
  <si>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</si>
  <si>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</si>
  <si>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</si>
  <si>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</si>
  <si>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</si>
  <si>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</si>
  <si>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</si>
  <si>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</si>
  <si>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</si>
  <si>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</si>
  <si>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</si>
  <si>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</si>
  <si>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</si>
  <si>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</si>
  <si>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</si>
  <si>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</si>
  <si>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</si>
  <si>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</si>
  <si>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</si>
  <si>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</si>
  <si>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</si>
  <si>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</si>
  <si>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</si>
  <si>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</si>
  <si>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</si>
  <si>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</si>
  <si>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</si>
  <si>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</si>
  <si>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</si>
  <si>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</si>
  <si>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</si>
  <si>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</si>
  <si>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</si>
  <si>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</si>
  <si>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</si>
  <si>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</si>
  <si>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</si>
  <si>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</si>
  <si>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</si>
  <si>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</si>
  <si>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</si>
  <si>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</si>
  <si>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</si>
  <si>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</si>
  <si>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</si>
  <si>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</si>
  <si>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</si>
  <si>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</si>
  <si>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</si>
  <si>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</si>
  <si>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</si>
  <si>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</si>
  <si>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</si>
  <si>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</si>
  <si>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</si>
  <si>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</si>
  <si>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</si>
  <si>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</si>
  <si>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</si>
  <si>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</si>
  <si>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</si>
  <si>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</si>
  <si>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</si>
  <si>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</si>
  <si>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</si>
  <si>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</si>
  <si>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</si>
  <si>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</si>
  <si>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</si>
  <si>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</si>
  <si>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</si>
  <si>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</si>
  <si>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</si>
  <si>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</si>
  <si>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</si>
  <si>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</si>
  <si>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</si>
  <si>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</si>
  <si>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</si>
  <si>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</si>
  <si>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</si>
  <si>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</si>
  <si>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</si>
  <si>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</si>
  <si>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</si>
  <si>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</si>
  <si>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</si>
  <si>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</si>
  <si>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</si>
  <si>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</si>
  <si>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</si>
  <si>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</si>
  <si>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</si>
  <si>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</si>
  <si>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</si>
  <si>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</si>
  <si>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</si>
  <si>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</si>
  <si>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</si>
  <si>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</si>
  <si>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</si>
  <si>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</si>
  <si>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</si>
  <si>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</si>
  <si>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</si>
  <si>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</si>
  <si>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</si>
  <si>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</si>
  <si>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</si>
  <si>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</si>
  <si>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</si>
  <si>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</si>
  <si>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</si>
  <si>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</si>
  <si>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</si>
  <si>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</si>
  <si>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</si>
  <si>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</si>
  <si>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</si>
  <si>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</si>
  <si>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</si>
  <si>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</si>
  <si>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</si>
  <si>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</si>
  <si>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</si>
  <si>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</si>
  <si>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</si>
  <si>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</si>
  <si>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</si>
  <si>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</si>
  <si>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</si>
  <si>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</si>
  <si>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</si>
  <si>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</si>
  <si>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</si>
  <si>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</si>
  <si>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</si>
  <si>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</si>
  <si>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</si>
  <si>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</si>
  <si>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</si>
  <si>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</si>
  <si>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</si>
  <si>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</si>
  <si>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</si>
  <si>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</si>
  <si>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</si>
  <si>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</si>
  <si>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</si>
  <si>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</si>
  <si>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</si>
  <si>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</si>
  <si>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</si>
  <si>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</si>
  <si>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</si>
  <si>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</si>
  <si>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</si>
  <si>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</si>
  <si>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</si>
  <si>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</si>
  <si>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</si>
  <si>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</si>
  <si>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</si>
  <si>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</si>
  <si>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</si>
  <si>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</si>
  <si>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</si>
  <si>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</si>
  <si>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</si>
  <si>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</si>
  <si>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</si>
  <si>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</si>
  <si>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</si>
  <si>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</si>
  <si>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</si>
  <si>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</si>
  <si>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</si>
  <si>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</si>
  <si>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</si>
  <si>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</si>
  <si>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</si>
  <si>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</si>
  <si>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</si>
  <si>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</si>
  <si>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</si>
  <si>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</si>
  <si>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</si>
  <si>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</si>
  <si>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</si>
  <si>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</si>
  <si>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</si>
  <si>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</si>
  <si>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</si>
  <si>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</si>
  <si>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</si>
  <si>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</si>
  <si>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</si>
  <si>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</si>
  <si>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</si>
  <si>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</si>
  <si>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</si>
  <si>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</si>
  <si>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</si>
  <si>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</si>
  <si>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</si>
  <si>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</si>
  <si>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</si>
  <si>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</si>
  <si>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</si>
  <si>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</si>
  <si>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</si>
  <si>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</si>
  <si>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</si>
  <si>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</si>
  <si>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</si>
  <si>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</si>
  <si>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</si>
  <si>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</si>
  <si>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</si>
  <si>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</si>
  <si>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</si>
  <si>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</si>
  <si>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</si>
  <si>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</si>
  <si>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</si>
  <si>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</si>
  <si>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</si>
  <si>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</si>
  <si>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</si>
  <si>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</si>
  <si>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</si>
  <si>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</si>
  <si>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</si>
  <si>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</si>
  <si>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</si>
  <si>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</si>
  <si>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</si>
  <si>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</si>
  <si>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</si>
  <si>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</si>
  <si>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</si>
  <si>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</si>
  <si>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</si>
  <si>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</si>
  <si>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</si>
  <si>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</si>
  <si>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</si>
  <si>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</si>
  <si>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</si>
  <si>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</si>
  <si>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</si>
  <si>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</si>
  <si>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</si>
  <si>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</si>
  <si>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</si>
  <si>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</si>
  <si>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</si>
  <si>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</si>
  <si>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</si>
  <si>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</si>
  <si>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</si>
  <si>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</si>
  <si>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</si>
  <si>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</si>
  <si>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</si>
  <si>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</si>
  <si>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</si>
  <si>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</si>
  <si>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</si>
  <si>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</si>
  <si>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</si>
  <si>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</si>
  <si>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</si>
  <si>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</si>
  <si>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</si>
  <si>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</si>
  <si>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</si>
  <si>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</si>
  <si>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</si>
  <si>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</si>
  <si>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</si>
  <si>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</si>
  <si>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</si>
  <si>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</si>
  <si>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</si>
  <si>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</si>
  <si>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</si>
  <si>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</si>
  <si>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</si>
  <si>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</si>
  <si>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</si>
  <si>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</si>
  <si>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</si>
  <si>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</si>
  <si>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</si>
  <si>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</si>
  <si>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</si>
  <si>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</si>
  <si>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</si>
  <si>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</si>
  <si>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</si>
  <si>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</si>
  <si>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</si>
  <si>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</si>
  <si>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</si>
  <si>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</si>
  <si>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</si>
  <si>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</si>
  <si>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</si>
  <si>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</si>
  <si>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</si>
  <si>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</si>
  <si>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</si>
  <si>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</si>
  <si>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</si>
  <si>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</si>
  <si>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</si>
  <si>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</si>
  <si>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</si>
  <si>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</si>
  <si>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</si>
  <si>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</si>
  <si>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</si>
  <si>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</si>
  <si>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</si>
  <si>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</si>
  <si>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</si>
  <si>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</si>
  <si>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</si>
  <si>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</si>
  <si>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</si>
  <si>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</si>
  <si>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</si>
  <si>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</si>
  <si>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</si>
  <si>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</si>
  <si>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</si>
  <si>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</si>
  <si>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</si>
  <si>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</si>
  <si>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</si>
  <si>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</si>
  <si>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</si>
  <si>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</si>
  <si>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</si>
  <si>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</si>
  <si>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</si>
  <si>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</si>
  <si>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</si>
  <si>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</si>
  <si>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</si>
  <si>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</si>
  <si>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</si>
  <si>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</si>
  <si>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</si>
  <si>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</si>
  <si>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</si>
  <si>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</si>
  <si>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</si>
  <si>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</si>
  <si>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</si>
  <si>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</si>
  <si>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</si>
  <si>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</si>
  <si>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</si>
  <si>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</si>
  <si>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</si>
  <si>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</si>
  <si>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</si>
  <si>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</si>
  <si>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</si>
  <si>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</si>
  <si>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</si>
  <si>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</si>
  <si>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</si>
  <si>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</si>
  <si>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</si>
  <si>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</si>
  <si>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</si>
  <si>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</si>
  <si>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</si>
  <si>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</si>
  <si>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</si>
  <si>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</si>
  <si>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</si>
  <si>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</si>
  <si>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</si>
  <si>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</si>
  <si>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</si>
  <si>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</si>
  <si>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</si>
  <si>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</si>
  <si>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</si>
  <si>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</si>
  <si>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</si>
  <si>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</si>
  <si>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</si>
  <si>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</si>
  <si>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</si>
  <si>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</si>
  <si>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</si>
  <si>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</si>
  <si>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</si>
  <si>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</si>
  <si>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</si>
  <si>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</si>
  <si>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</si>
  <si>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</si>
  <si>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</si>
  <si>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</si>
  <si>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</si>
  <si>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</si>
  <si>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</si>
  <si>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</si>
  <si>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</si>
  <si>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</si>
  <si>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</si>
  <si>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</si>
  <si>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</si>
  <si>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</si>
  <si>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</si>
  <si>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</si>
  <si>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</si>
  <si>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</si>
  <si>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</si>
  <si>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</si>
  <si>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</si>
  <si>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</si>
  <si>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</si>
  <si>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</si>
  <si>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</si>
  <si>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</si>
  <si>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</si>
  <si>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</si>
  <si>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</si>
  <si>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</si>
  <si>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</si>
  <si>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</si>
  <si>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</si>
  <si>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</si>
  <si>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</si>
  <si>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</si>
  <si>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</si>
  <si>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</si>
  <si>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</si>
  <si>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</si>
  <si>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</si>
  <si>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</si>
  <si>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</si>
  <si>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</si>
  <si>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</si>
  <si>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</si>
  <si>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</si>
  <si>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</si>
  <si>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</si>
  <si>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</si>
  <si>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</si>
  <si>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</si>
  <si>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</si>
  <si>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</si>
  <si>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</si>
  <si>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</si>
  <si>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</si>
  <si>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</si>
  <si>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</si>
  <si>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</si>
  <si>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</si>
  <si>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</si>
  <si>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</si>
  <si>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</si>
  <si>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</si>
  <si>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</si>
  <si>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</si>
  <si>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</si>
  <si>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</si>
  <si>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</si>
  <si>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</si>
  <si>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</si>
  <si>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</si>
  <si>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</si>
  <si>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</si>
  <si>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</si>
  <si>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</si>
  <si>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</si>
  <si>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</si>
  <si>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</si>
  <si>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</si>
  <si>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</si>
  <si>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</si>
  <si>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</si>
  <si>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</si>
  <si>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</si>
  <si>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</si>
  <si>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</si>
  <si>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</si>
  <si>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</si>
  <si>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</si>
  <si>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</si>
  <si>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</si>
  <si>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</si>
  <si>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</si>
  <si>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</si>
  <si>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</si>
  <si>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</si>
  <si>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</si>
  <si>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</si>
  <si>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</si>
  <si>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</si>
  <si>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</si>
  <si>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</si>
  <si>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</si>
  <si>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</si>
  <si>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</si>
  <si>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</si>
  <si>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</si>
  <si>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</si>
  <si>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</si>
  <si>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</si>
  <si>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</si>
  <si>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</si>
  <si>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</si>
  <si>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</si>
  <si>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</si>
  <si>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</si>
  <si>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</si>
  <si>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</si>
  <si>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</si>
  <si>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</si>
  <si>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</si>
  <si>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</si>
  <si>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</si>
  <si>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</si>
  <si>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</si>
  <si>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</si>
  <si>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</si>
  <si>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</si>
  <si>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</si>
  <si>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</si>
  <si>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</si>
  <si>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</si>
  <si>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</si>
  <si>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</si>
  <si>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</si>
  <si>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</si>
  <si>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</si>
  <si>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</si>
  <si>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</si>
  <si>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</si>
  <si>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</si>
  <si>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</si>
  <si>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</si>
  <si>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</si>
  <si>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</si>
  <si>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</si>
  <si>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</si>
  <si>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</si>
  <si>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</si>
  <si>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</si>
  <si>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</si>
  <si>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</si>
  <si>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</si>
  <si>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</si>
  <si>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</si>
  <si>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</si>
  <si>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</si>
  <si>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</si>
  <si>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</si>
  <si>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</si>
  <si>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</si>
  <si>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</si>
  <si>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</si>
  <si>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</si>
  <si>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</si>
  <si>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</si>
  <si>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</si>
  <si>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</si>
  <si>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</si>
  <si>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</si>
  <si>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</si>
  <si>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</si>
  <si>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</si>
  <si>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</si>
  <si>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</si>
  <si>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</si>
  <si>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</si>
  <si>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</si>
  <si>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</si>
  <si>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</si>
  <si>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</si>
  <si>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</si>
  <si>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</si>
  <si>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</si>
  <si>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</si>
  <si>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</si>
  <si>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</si>
  <si>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</si>
  <si>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</si>
  <si>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</si>
  <si>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</si>
  <si>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</si>
  <si>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</si>
  <si>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</si>
  <si>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</si>
  <si>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</si>
  <si>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</si>
  <si>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</si>
  <si>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</si>
  <si>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</si>
  <si>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</si>
  <si>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</si>
  <si>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</si>
  <si>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</si>
  <si>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</si>
  <si>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</si>
  <si>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</si>
  <si>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</si>
  <si>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</si>
  <si>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</si>
  <si>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</si>
  <si>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</si>
  <si>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</si>
  <si>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</si>
  <si>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</si>
  <si>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</si>
  <si>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</si>
  <si>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</si>
  <si>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</si>
  <si>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</si>
  <si>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</si>
  <si>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</si>
  <si>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</si>
  <si>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</si>
  <si>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</si>
  <si>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</si>
  <si>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</si>
  <si>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</si>
  <si>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</si>
  <si>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</si>
  <si>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</si>
  <si>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</si>
  <si>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</si>
  <si>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</si>
  <si>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</si>
  <si>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</si>
  <si>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</si>
  <si>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</si>
  <si>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</si>
  <si>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</si>
  <si>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</si>
  <si>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</si>
  <si>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</si>
  <si>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</si>
  <si>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</si>
  <si>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</si>
  <si>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</si>
  <si>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</si>
  <si>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</si>
  <si>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</si>
  <si>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</si>
  <si>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</si>
  <si>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</si>
  <si>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</si>
  <si>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</si>
  <si>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</si>
  <si>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</si>
  <si>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</si>
  <si>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</si>
  <si>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</si>
  <si>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</si>
  <si>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</si>
  <si>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</si>
  <si>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</si>
  <si>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</si>
  <si>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</si>
  <si>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</si>
  <si>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</si>
  <si>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</si>
  <si>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</si>
  <si>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</si>
  <si>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</si>
  <si>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</si>
  <si>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</si>
  <si>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</si>
  <si>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</si>
  <si>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</si>
  <si>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</si>
  <si>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</si>
  <si>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</si>
  <si>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</si>
  <si>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</si>
  <si>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</si>
  <si>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</si>
  <si>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</si>
  <si>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</si>
  <si>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</si>
  <si>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</si>
  <si>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</si>
  <si>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</si>
  <si>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</si>
  <si>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</si>
  <si>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</si>
  <si>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</si>
  <si>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</si>
  <si>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</si>
  <si>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</si>
  <si>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</si>
  <si>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</si>
  <si>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</si>
  <si>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</si>
  <si>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</si>
  <si>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</si>
  <si>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</si>
  <si>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</si>
  <si>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</si>
  <si>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</si>
  <si>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</si>
  <si>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</si>
  <si>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</si>
  <si>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</si>
  <si>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</si>
  <si>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</si>
  <si>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</si>
  <si>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</si>
  <si>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</si>
  <si>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</si>
  <si>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</si>
  <si>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</si>
  <si>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</si>
  <si>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</si>
  <si>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</si>
  <si>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</si>
  <si>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</si>
  <si>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</si>
  <si>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</si>
  <si>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</si>
  <si>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</si>
  <si>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</si>
  <si>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</si>
  <si>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</si>
  <si>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</si>
  <si>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</si>
  <si>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</si>
  <si>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</si>
  <si>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</si>
  <si>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</si>
  <si>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</si>
  <si>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</si>
  <si>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</si>
  <si>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</si>
  <si>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</si>
  <si>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</si>
  <si>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</si>
  <si>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</si>
  <si>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</si>
  <si>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</si>
  <si>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</si>
  <si>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</si>
  <si>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</si>
  <si>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</si>
  <si>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</si>
  <si>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</si>
  <si>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</si>
  <si>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</si>
  <si>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</si>
  <si>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</si>
  <si>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</si>
  <si>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</si>
  <si>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</si>
  <si>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</si>
  <si>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</si>
  <si>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</si>
  <si>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</si>
  <si>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</si>
  <si>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</si>
  <si>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</si>
  <si>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</si>
  <si>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</si>
  <si>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</si>
  <si>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</si>
  <si>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</si>
  <si>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</si>
  <si>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</si>
  <si>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</si>
  <si>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</si>
  <si>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</si>
  <si>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</si>
  <si>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</si>
  <si>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</si>
  <si>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</si>
  <si>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</si>
  <si>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</si>
  <si>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</si>
  <si>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</si>
  <si>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</si>
  <si>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</si>
  <si>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</si>
  <si>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</si>
  <si>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</si>
  <si>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</si>
  <si>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</si>
  <si>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</si>
  <si>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</si>
  <si>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</si>
  <si>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</si>
  <si>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</si>
  <si>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</si>
  <si>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</si>
  <si>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</si>
  <si>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</si>
  <si>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</si>
  <si>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</si>
  <si>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</si>
  <si>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</si>
  <si>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</si>
  <si>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</si>
  <si>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</si>
  <si>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</si>
  <si>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</si>
  <si>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</si>
  <si>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</si>
  <si>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</si>
  <si>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</si>
  <si>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</si>
  <si>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</si>
  <si>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</si>
  <si>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</si>
  <si>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</si>
  <si>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</si>
  <si>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</si>
  <si>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</si>
  <si>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</si>
  <si>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</si>
  <si>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</si>
  <si>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</si>
  <si>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</si>
  <si>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</si>
  <si>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</si>
  <si>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</si>
  <si>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</si>
  <si>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</si>
  <si>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</si>
  <si>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</si>
  <si>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</si>
  <si>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</si>
  <si>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</si>
  <si>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</si>
  <si>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</si>
  <si>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</si>
  <si>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</si>
  <si>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</si>
  <si>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</si>
  <si>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</si>
  <si>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</si>
  <si>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</si>
  <si>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</si>
  <si>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</si>
  <si>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</si>
  <si>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</si>
  <si>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</si>
  <si>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</si>
  <si>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</si>
  <si>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</si>
  <si>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</si>
  <si>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</si>
  <si>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</si>
  <si>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</si>
  <si>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</si>
  <si>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</si>
  <si>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</si>
  <si>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</si>
  <si>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</si>
  <si>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</si>
  <si>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</si>
  <si>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</si>
  <si>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</si>
  <si>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</si>
  <si>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</si>
  <si>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</si>
  <si>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</si>
  <si>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</si>
  <si>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</si>
  <si>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</si>
  <si>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</si>
  <si>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</si>
  <si>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</si>
  <si>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</si>
  <si>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</si>
  <si>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</si>
  <si>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</si>
  <si>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</si>
  <si>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</si>
  <si>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</si>
  <si>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</si>
  <si>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</si>
  <si>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</si>
  <si>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</si>
  <si>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</si>
  <si>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</si>
  <si>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</si>
  <si>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</si>
  <si>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</si>
  <si>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</si>
  <si>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</si>
  <si>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</si>
  <si>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</si>
  <si>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</si>
  <si>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</si>
  <si>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</si>
  <si>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</si>
  <si>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</si>
  <si>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</si>
  <si>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</si>
  <si>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</si>
  <si>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</si>
  <si>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</si>
  <si>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</si>
  <si>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</si>
  <si>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</si>
  <si>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</si>
  <si>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</si>
  <si>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</si>
  <si>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</si>
  <si>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</si>
  <si>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</si>
  <si>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</si>
  <si>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</si>
  <si>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</si>
  <si>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</si>
  <si>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</si>
  <si>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</si>
  <si>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</si>
  <si>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</si>
  <si>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</si>
  <si>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</si>
  <si>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</si>
  <si>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</si>
  <si>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</si>
  <si>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</si>
  <si>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</si>
  <si>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</si>
  <si>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</si>
  <si>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</si>
  <si>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</si>
  <si>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</si>
  <si>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</si>
  <si>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</si>
  <si>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</si>
  <si>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</si>
  <si>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</si>
  <si>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</si>
  <si>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</si>
  <si>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</si>
  <si>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</si>
  <si>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</si>
  <si>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</si>
  <si>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</si>
  <si>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</si>
  <si>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</si>
  <si>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</si>
  <si>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</si>
  <si>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</si>
  <si>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</si>
  <si>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</si>
  <si>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</si>
  <si>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</si>
  <si>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</si>
  <si>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</si>
  <si>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</si>
  <si>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</si>
  <si>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</si>
  <si>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</si>
  <si>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</si>
  <si>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</si>
  <si>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</si>
  <si>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</si>
  <si>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</si>
  <si>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</si>
  <si>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</si>
  <si>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</si>
  <si>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</si>
  <si>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</si>
  <si>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</si>
  <si>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</si>
  <si>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</si>
  <si>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</si>
  <si>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</si>
  <si>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</si>
  <si>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</si>
  <si>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</si>
  <si>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</si>
  <si>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</si>
  <si>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</si>
  <si>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</si>
  <si>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</si>
  <si>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</si>
  <si>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</si>
  <si>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</si>
  <si>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</si>
  <si>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</si>
  <si>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</si>
  <si>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</si>
  <si>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</si>
  <si>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</si>
  <si>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</si>
  <si>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</si>
  <si>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</si>
  <si>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</si>
  <si>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</si>
  <si>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</si>
  <si>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</si>
  <si>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</si>
  <si>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</si>
  <si>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</si>
  <si>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</si>
  <si>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</si>
  <si>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</si>
  <si>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</si>
  <si>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</si>
  <si>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</si>
  <si>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</si>
  <si>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</si>
  <si>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</si>
  <si>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</si>
  <si>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</si>
  <si>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</si>
  <si>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</si>
  <si>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</si>
  <si>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</si>
  <si>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</si>
  <si>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</si>
  <si>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</si>
  <si>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</si>
  <si>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</si>
  <si>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</si>
  <si>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</si>
  <si>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</si>
  <si>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</si>
  <si>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</si>
  <si>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</si>
  <si>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</si>
  <si>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</si>
  <si>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</si>
  <si>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</si>
  <si>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</si>
  <si>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</si>
  <si>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</si>
  <si>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</si>
  <si>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</si>
  <si>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</si>
  <si>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</si>
  <si>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</si>
  <si>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</si>
  <si>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</si>
  <si>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</si>
  <si>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</si>
  <si>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</si>
  <si>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</si>
  <si>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</si>
  <si>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</si>
  <si>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</si>
  <si>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</si>
  <si>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</si>
  <si>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</si>
  <si>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</si>
  <si>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</si>
  <si>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</si>
  <si>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</si>
  <si>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</si>
  <si>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</si>
  <si>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</si>
  <si>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</si>
  <si>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</si>
  <si>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</si>
  <si>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</si>
  <si>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</si>
  <si>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</si>
  <si>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</si>
  <si>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</si>
  <si>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</si>
  <si>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</si>
  <si>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</si>
  <si>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</si>
  <si>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</si>
  <si>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</si>
  <si>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</si>
  <si>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</si>
  <si>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</si>
  <si>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</si>
  <si>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</si>
  <si>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</si>
  <si>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</si>
  <si>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</si>
  <si>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</si>
  <si>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</si>
  <si>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</si>
  <si>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</si>
  <si>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</si>
  <si>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</si>
  <si>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</si>
  <si>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</si>
  <si>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</si>
  <si>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</si>
  <si>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</si>
  <si>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</si>
  <si>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</si>
  <si>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</si>
  <si>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</si>
  <si>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</si>
  <si>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</si>
  <si>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</si>
  <si>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</si>
  <si>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</si>
  <si>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</si>
  <si>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</si>
  <si>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</si>
  <si>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</si>
  <si>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</si>
  <si>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</si>
  <si>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</si>
  <si>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</si>
  <si>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</si>
  <si>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</si>
  <si>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</si>
  <si>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</si>
  <si>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</si>
  <si>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</si>
  <si>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</si>
  <si>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</si>
  <si>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</si>
  <si>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</si>
  <si>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</si>
  <si>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</si>
  <si>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</si>
  <si>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</si>
  <si>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</si>
  <si>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</si>
  <si>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</si>
  <si>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</si>
  <si>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</si>
  <si>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</si>
  <si>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</si>
  <si>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</si>
  <si>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</si>
  <si>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</si>
  <si>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</si>
  <si>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</si>
  <si>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</si>
  <si>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</si>
  <si>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</si>
  <si>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</si>
  <si>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</si>
  <si>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</si>
  <si>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</si>
  <si>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</si>
  <si>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</si>
  <si>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</si>
  <si>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</si>
  <si>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</si>
  <si>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</si>
  <si>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</si>
  <si>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</si>
  <si>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</si>
  <si>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</si>
  <si>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</si>
  <si>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</si>
  <si>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</si>
  <si>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</si>
  <si>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</si>
  <si>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</si>
  <si>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</si>
  <si>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</si>
  <si>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</si>
  <si>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</si>
  <si>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</si>
  <si>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</si>
  <si>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</si>
  <si>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</si>
  <si>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</si>
  <si>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</si>
  <si>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</si>
  <si>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</si>
  <si>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</si>
  <si>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</si>
  <si>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</si>
  <si>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</si>
  <si>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</si>
  <si>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</si>
  <si>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</si>
  <si>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</si>
  <si>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</si>
  <si>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</si>
  <si>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</si>
  <si>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</si>
  <si>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</si>
  <si>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</si>
  <si>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</si>
  <si>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</si>
  <si>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</si>
  <si>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</si>
  <si>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</si>
  <si>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</si>
  <si>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</si>
  <si>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</si>
  <si>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</si>
  <si>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</si>
  <si>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</si>
  <si>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</si>
  <si>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</si>
  <si>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</si>
  <si>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</si>
  <si>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</si>
  <si>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</si>
  <si>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</si>
  <si>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</si>
  <si>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</si>
  <si>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</si>
  <si>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</si>
  <si>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</si>
  <si>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</si>
  <si>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</si>
  <si>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</si>
  <si>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</si>
  <si>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</si>
  <si>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</si>
  <si>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</si>
  <si>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</si>
  <si>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</si>
  <si>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</si>
  <si>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</si>
  <si>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</si>
  <si>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</si>
  <si>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</si>
  <si>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</si>
  <si>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</si>
  <si>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</si>
  <si>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</si>
  <si>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</si>
  <si>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</si>
  <si>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</si>
  <si>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</si>
  <si>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</si>
  <si>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</si>
  <si>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</si>
  <si>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</si>
  <si>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</si>
  <si>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</si>
  <si>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</si>
  <si>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</si>
  <si>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</si>
  <si>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</si>
  <si>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</si>
  <si>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</si>
  <si>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</si>
  <si>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</si>
  <si>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</si>
  <si>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</si>
  <si>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</si>
  <si>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</si>
  <si>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</si>
  <si>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</si>
  <si>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</si>
  <si>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</si>
  <si>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</si>
  <si>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</si>
  <si>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</si>
  <si>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</si>
  <si>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</si>
  <si>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</si>
  <si>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</si>
  <si>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</si>
  <si>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</si>
  <si>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</si>
  <si>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</si>
  <si>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</si>
  <si>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</si>
  <si>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</si>
  <si>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</si>
  <si>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</si>
  <si>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</si>
  <si>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</si>
  <si>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</si>
  <si>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</si>
  <si>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</si>
  <si>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</si>
  <si>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</si>
  <si>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</si>
  <si>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</si>
  <si>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</si>
  <si>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</si>
  <si>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</si>
  <si>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</si>
  <si>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</si>
  <si>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</si>
  <si>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</si>
  <si>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</si>
  <si>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</si>
  <si>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</si>
  <si>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</si>
  <si>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</si>
  <si>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</si>
  <si>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</si>
  <si>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</si>
  <si>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</si>
  <si>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</si>
  <si>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</si>
  <si>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</si>
  <si>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</si>
  <si>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</si>
  <si>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</si>
  <si>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</si>
  <si>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</si>
  <si>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</si>
  <si>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</si>
  <si>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</si>
  <si>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</si>
  <si>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</si>
  <si>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</si>
  <si>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</si>
  <si>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</si>
  <si>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</si>
  <si>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</si>
  <si>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</si>
  <si>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</si>
  <si>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</si>
  <si>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</si>
  <si>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</si>
  <si>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</si>
  <si>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</si>
  <si>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</si>
  <si>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</si>
  <si>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</si>
  <si>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</si>
  <si>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</si>
  <si>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</si>
  <si>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</si>
  <si>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</si>
  <si>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</si>
  <si>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</si>
  <si>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</si>
  <si>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</si>
  <si>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</si>
  <si>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</si>
  <si>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</si>
  <si>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</si>
  <si>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</si>
  <si>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</si>
  <si>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</si>
  <si>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</si>
  <si>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</si>
  <si>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</si>
  <si>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</si>
  <si>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</si>
  <si>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</si>
  <si>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</si>
  <si>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</si>
  <si>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</si>
  <si>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</si>
  <si>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</si>
  <si>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</si>
  <si>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</si>
  <si>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</si>
  <si>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</si>
  <si>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</si>
  <si>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</si>
  <si>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</si>
  <si>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</si>
  <si>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</si>
  <si>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</si>
  <si>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</si>
  <si>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</si>
  <si>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</si>
  <si>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</si>
  <si>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</si>
  <si>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</si>
  <si>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</si>
  <si>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</si>
  <si>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</si>
  <si>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</si>
  <si>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</si>
  <si>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</si>
  <si>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</si>
  <si>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</si>
  <si>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</si>
  <si>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</si>
  <si>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</si>
  <si>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</si>
  <si>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</si>
  <si>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</si>
  <si>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</si>
  <si>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</si>
  <si>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</si>
  <si>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</si>
  <si>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</si>
  <si>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</si>
  <si>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</si>
  <si>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</si>
  <si>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</si>
  <si>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</si>
  <si>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</si>
  <si>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</si>
  <si>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</si>
  <si>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</si>
  <si>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</si>
  <si>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</si>
  <si>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</si>
  <si>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</si>
  <si>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</si>
  <si>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</si>
  <si>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</si>
  <si>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</si>
  <si>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</si>
  <si>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</si>
  <si>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</si>
  <si>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</si>
  <si>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</si>
  <si>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</si>
  <si>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</si>
  <si>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</si>
  <si>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</si>
  <si>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</si>
  <si>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</si>
  <si>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</si>
  <si>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</si>
  <si>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</si>
  <si>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</si>
  <si>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</si>
  <si>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</si>
  <si>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</si>
  <si>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</si>
  <si>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</si>
  <si>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</si>
  <si>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</si>
  <si>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</si>
  <si>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</si>
  <si>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</si>
  <si>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</si>
  <si>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</si>
  <si>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</si>
  <si>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</si>
  <si>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</si>
  <si>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</si>
  <si>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</si>
  <si>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</si>
  <si>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</si>
  <si>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</si>
  <si>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</si>
  <si>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</si>
  <si>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</si>
  <si>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</si>
  <si>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</si>
  <si>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</si>
  <si>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</si>
  <si>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</si>
  <si>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</si>
  <si>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</si>
  <si>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</si>
  <si>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</si>
  <si>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</si>
  <si>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</si>
  <si>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</si>
  <si>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</si>
  <si>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</si>
  <si>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</si>
  <si>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</si>
  <si>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</si>
  <si>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</si>
  <si>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</si>
  <si>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</si>
  <si>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</si>
  <si>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</si>
  <si>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</si>
  <si>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</si>
  <si>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</si>
  <si>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</si>
  <si>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</si>
  <si>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</si>
  <si>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</si>
  <si>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</si>
  <si>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</si>
  <si>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</si>
  <si>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</si>
  <si>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</si>
  <si>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</si>
  <si>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</si>
  <si>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</si>
  <si>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</si>
  <si>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</si>
  <si>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</si>
  <si>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</si>
  <si>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</si>
  <si>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</si>
  <si>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</si>
  <si>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</si>
  <si>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</si>
  <si>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</si>
  <si>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</si>
  <si>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</si>
  <si>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</si>
  <si>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</si>
  <si>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</si>
  <si>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</si>
  <si>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</si>
  <si>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</si>
  <si>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</si>
  <si>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</si>
  <si>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</si>
  <si>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</si>
  <si>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</si>
  <si>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</si>
  <si>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</si>
  <si>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</si>
  <si>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</si>
  <si>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</si>
  <si>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</si>
  <si>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</si>
  <si>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</si>
  <si>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</si>
  <si>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</si>
  <si>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</si>
  <si>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</si>
  <si>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</si>
  <si>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</si>
  <si>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</si>
  <si>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</si>
  <si>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</si>
  <si>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</si>
  <si>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</si>
  <si>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</si>
  <si>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</si>
  <si>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</si>
  <si>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</si>
  <si>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</si>
  <si>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</si>
  <si>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</si>
  <si>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</si>
  <si>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</si>
  <si>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</si>
  <si>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</si>
  <si>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</si>
  <si>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</si>
  <si>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</si>
  <si>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</si>
  <si>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</si>
  <si>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</si>
  <si>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</si>
  <si>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</si>
  <si>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</si>
  <si>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</si>
  <si>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</si>
  <si>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</si>
  <si>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</si>
  <si>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</si>
  <si>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</si>
  <si>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</si>
  <si>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</si>
  <si>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</si>
  <si>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</si>
  <si>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</si>
  <si>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</si>
  <si>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</si>
  <si>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</si>
  <si>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</si>
  <si>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</si>
  <si>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</si>
  <si>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</si>
  <si>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</si>
  <si>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</si>
  <si>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</si>
  <si>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</si>
  <si>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</si>
  <si>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</si>
  <si>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</si>
  <si>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</si>
  <si>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</si>
  <si>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</si>
  <si>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</si>
  <si>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</si>
  <si>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</si>
  <si>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</si>
  <si>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</si>
  <si>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</si>
  <si>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</si>
  <si>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</si>
  <si>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</si>
  <si>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</si>
  <si>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</si>
  <si>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</si>
  <si>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</si>
  <si>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</si>
  <si>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</si>
  <si>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</si>
  <si>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</si>
  <si>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</si>
  <si>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</si>
  <si>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</si>
  <si>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</si>
  <si>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</si>
  <si>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</si>
  <si>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</si>
  <si>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</si>
  <si>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</si>
  <si>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</si>
  <si>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</si>
  <si>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</si>
  <si>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</si>
  <si>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</si>
  <si>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</si>
  <si>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</si>
  <si>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</si>
  <si>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</si>
  <si>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</si>
  <si>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</si>
  <si>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</si>
  <si>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</si>
  <si>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</si>
  <si>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</si>
  <si>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</si>
  <si>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</si>
  <si>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</si>
  <si>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</si>
  <si>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</si>
  <si>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</si>
  <si>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</si>
  <si>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</si>
  <si>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</si>
  <si>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</si>
  <si>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</si>
  <si>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</si>
  <si>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</si>
  <si>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</si>
  <si>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</si>
  <si>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</si>
  <si>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</si>
  <si>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</si>
  <si>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</si>
  <si>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</si>
  <si>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</si>
  <si>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</si>
  <si>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</si>
  <si>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</si>
  <si>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</si>
  <si>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</si>
  <si>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</si>
  <si>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</si>
  <si>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</si>
  <si>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</si>
  <si>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</si>
  <si>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</si>
  <si>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</si>
  <si>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</si>
  <si>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</si>
  <si>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</si>
  <si>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</si>
  <si>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</si>
  <si>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</si>
  <si>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</si>
  <si>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</si>
  <si>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</si>
  <si>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</si>
  <si>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</si>
  <si>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</si>
  <si>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</si>
  <si>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</si>
  <si>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</si>
  <si>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</si>
  <si>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</si>
  <si>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</si>
  <si>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</si>
  <si>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</si>
  <si>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</si>
  <si>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</si>
  <si>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</si>
  <si>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</si>
  <si>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</si>
  <si>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</si>
  <si>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</si>
  <si>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</si>
  <si>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</si>
  <si>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</si>
  <si>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</si>
  <si>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</si>
  <si>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</si>
  <si>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</si>
  <si>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</si>
  <si>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</si>
  <si>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</si>
  <si>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</si>
  <si>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</si>
  <si>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</si>
  <si>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</si>
  <si>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</si>
  <si>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</si>
  <si>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</si>
  <si>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</si>
  <si>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</si>
  <si>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</si>
  <si>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</si>
  <si>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</si>
  <si>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</si>
  <si>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</si>
  <si>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</si>
  <si>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</si>
  <si>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</si>
  <si>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</si>
  <si>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</si>
  <si>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</si>
  <si>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</si>
  <si>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</si>
  <si>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</si>
  <si>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</si>
  <si>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</si>
  <si>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</si>
  <si>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</si>
  <si>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</si>
  <si>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</si>
  <si>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</si>
  <si>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</si>
  <si>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</si>
  <si>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</si>
  <si>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</si>
  <si>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</si>
  <si>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</si>
  <si>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</si>
  <si>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</si>
  <si>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</si>
  <si>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</si>
  <si>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</si>
  <si>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</si>
  <si>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</si>
  <si>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</si>
  <si>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</si>
  <si>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</si>
  <si>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</si>
  <si>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</si>
  <si>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</si>
  <si>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</si>
  <si>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</si>
  <si>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</si>
  <si>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</si>
  <si>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</si>
  <si>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</si>
  <si>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</si>
  <si>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</si>
  <si>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</si>
  <si>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</si>
  <si>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</si>
  <si>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</si>
  <si>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</si>
  <si>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</si>
  <si>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</si>
  <si>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</si>
  <si>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</si>
  <si>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</si>
  <si>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</si>
  <si>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</si>
  <si>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</si>
  <si>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</si>
  <si>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</si>
  <si>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</si>
  <si>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</si>
  <si>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</si>
  <si>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</si>
  <si>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</si>
  <si>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</si>
  <si>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</si>
  <si>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</si>
  <si>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</si>
  <si>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</si>
  <si>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</si>
  <si>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</si>
  <si>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</si>
  <si>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</si>
  <si>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</si>
  <si>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</si>
  <si>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</si>
  <si>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</si>
  <si>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</si>
  <si>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</si>
  <si>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</si>
  <si>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</si>
  <si>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</si>
  <si>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</si>
  <si>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</si>
  <si>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</si>
  <si>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</si>
  <si>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</si>
  <si>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</si>
  <si>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</si>
  <si>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</si>
  <si>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</si>
  <si>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</si>
  <si>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</si>
  <si>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</si>
  <si>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</si>
  <si>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</si>
  <si>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</si>
  <si>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</si>
  <si>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</si>
  <si>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</si>
  <si>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</si>
  <si>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</si>
  <si>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</si>
  <si>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</si>
  <si>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</si>
  <si>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</si>
  <si>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</si>
  <si>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</si>
  <si>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</si>
  <si>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</si>
  <si>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</si>
  <si>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</si>
  <si>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</si>
  <si>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</si>
  <si>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</si>
  <si>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</si>
  <si>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</si>
  <si>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</si>
  <si>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</si>
  <si>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</si>
  <si>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</si>
  <si>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</si>
  <si>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</si>
  <si>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</si>
  <si>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</si>
  <si>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</si>
  <si>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</si>
  <si>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</si>
  <si>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</si>
  <si>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</si>
  <si>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</si>
  <si>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</si>
  <si>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</si>
  <si>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</si>
  <si>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</si>
  <si>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</si>
  <si>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</si>
  <si>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</si>
  <si>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</si>
  <si>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</si>
  <si>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</si>
  <si>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</si>
  <si>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</si>
  <si>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</si>
  <si>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</si>
  <si>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</si>
  <si>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</si>
  <si>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</si>
  <si>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</si>
  <si>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</si>
  <si>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</si>
  <si>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</si>
  <si>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</si>
  <si>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</si>
  <si>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</si>
  <si>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</si>
  <si>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</si>
  <si>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</si>
  <si>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</si>
  <si>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</si>
  <si>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</si>
  <si>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</si>
  <si>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</si>
  <si>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</si>
  <si>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</si>
  <si>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</si>
  <si>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</si>
  <si>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</si>
  <si>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</si>
  <si>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</si>
  <si>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</si>
  <si>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</si>
  <si>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</si>
  <si>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</si>
  <si>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</si>
  <si>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</si>
  <si>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</si>
  <si>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</si>
  <si>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</si>
  <si>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</si>
  <si>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</si>
  <si>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</si>
  <si>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</si>
  <si>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</si>
  <si>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</si>
  <si>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</si>
  <si>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</si>
  <si>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</si>
  <si>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</si>
  <si>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</si>
  <si>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</si>
  <si>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</si>
  <si>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</si>
  <si>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</si>
  <si>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</si>
  <si>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</si>
  <si>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</si>
  <si>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</si>
  <si>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</si>
  <si>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</si>
  <si>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</si>
  <si>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</si>
  <si>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</si>
  <si>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</si>
  <si>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</si>
  <si>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</si>
  <si>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</si>
  <si>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</si>
  <si>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</si>
  <si>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</si>
  <si>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</si>
  <si>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</si>
  <si>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</si>
  <si>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</si>
  <si>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</si>
  <si>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</si>
  <si>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</si>
  <si>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</si>
  <si>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</si>
  <si>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</si>
  <si>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</si>
  <si>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</si>
  <si>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</si>
  <si>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</si>
  <si>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</si>
  <si>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</si>
  <si>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</si>
  <si>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</si>
  <si>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</si>
  <si>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</si>
  <si>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</si>
  <si>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</si>
  <si>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</si>
  <si>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</si>
  <si>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</si>
  <si>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</si>
  <si>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</si>
  <si>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</si>
  <si>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</si>
  <si>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</si>
  <si>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</si>
  <si>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</si>
  <si>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</si>
  <si>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</si>
  <si>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</si>
  <si>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</si>
  <si>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</si>
  <si>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</si>
  <si>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</si>
  <si>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</si>
  <si>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</si>
  <si>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</si>
  <si>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</si>
  <si>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</si>
  <si>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</si>
  <si>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</si>
  <si>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</si>
  <si>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</si>
  <si>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</si>
  <si>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</si>
  <si>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</si>
  <si>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</si>
  <si>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</si>
  <si>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</si>
  <si>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</si>
  <si>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</si>
  <si>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</si>
  <si>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</si>
  <si>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</si>
  <si>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</si>
  <si>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</si>
  <si>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</si>
  <si>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</si>
  <si>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</si>
  <si>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</si>
  <si>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</si>
  <si>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</si>
  <si>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</si>
  <si>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</si>
  <si>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</si>
  <si>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</si>
  <si>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</si>
  <si>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</si>
  <si>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</si>
  <si>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</si>
  <si>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</si>
  <si>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</si>
  <si>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</si>
  <si>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</si>
  <si>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</si>
  <si>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</si>
  <si>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</si>
  <si>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</si>
  <si>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</si>
  <si>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</si>
  <si>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</si>
  <si>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</si>
  <si>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</si>
  <si>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</si>
  <si>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</si>
  <si>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</si>
  <si>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</si>
  <si>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</si>
  <si>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</si>
  <si>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</si>
  <si>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</si>
  <si>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</si>
  <si>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</si>
  <si>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</si>
  <si>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</si>
  <si>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</si>
  <si>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</si>
  <si>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</si>
  <si>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</si>
  <si>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</si>
  <si>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</si>
  <si>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</si>
  <si>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</si>
  <si>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</si>
  <si>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</si>
  <si>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</si>
  <si>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</si>
  <si>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</si>
  <si>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</si>
  <si>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</si>
  <si>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</si>
  <si>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</si>
  <si>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</si>
  <si>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</si>
  <si>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</si>
  <si>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</si>
  <si>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</si>
  <si>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</si>
  <si>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</si>
  <si>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</si>
  <si>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</si>
  <si>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</si>
  <si>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</si>
  <si>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</si>
  <si>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</si>
  <si>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</si>
  <si>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</si>
  <si>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</si>
  <si>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</si>
  <si>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</si>
  <si>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</si>
  <si>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</si>
  <si>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</si>
  <si>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</si>
  <si>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</si>
  <si>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</si>
  <si>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</si>
  <si>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</si>
  <si>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</si>
  <si>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</si>
  <si>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</si>
  <si>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</si>
  <si>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</si>
  <si>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</si>
  <si>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</si>
  <si>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</si>
  <si>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</si>
  <si>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</si>
  <si>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</si>
  <si>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</si>
  <si>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</si>
  <si>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</si>
  <si>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</si>
  <si>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</si>
  <si>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</si>
  <si>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</si>
  <si>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</si>
  <si>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</si>
  <si>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</si>
  <si>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</si>
  <si>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</si>
  <si>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</si>
  <si>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</si>
  <si>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</si>
  <si>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</si>
  <si>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</si>
  <si>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</si>
  <si>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</si>
  <si>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</si>
  <si>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</si>
  <si>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</si>
  <si>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</si>
  <si>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</si>
  <si>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</si>
  <si>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</si>
  <si>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</si>
  <si>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</si>
  <si>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</si>
  <si>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</si>
  <si>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</si>
  <si>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</si>
  <si>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</si>
  <si>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</si>
  <si>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</si>
  <si>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</si>
  <si>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</si>
  <si>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</si>
  <si>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</si>
  <si>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</si>
  <si>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</si>
  <si>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</si>
  <si>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</si>
  <si>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</si>
  <si>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</si>
  <si>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</si>
  <si>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</si>
  <si>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</si>
  <si>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</si>
  <si>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</si>
  <si>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</si>
  <si>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</si>
  <si>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</si>
  <si>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</si>
  <si>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</si>
  <si>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</si>
  <si>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</si>
  <si>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</si>
  <si>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</si>
  <si>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</si>
  <si>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</si>
  <si>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</si>
  <si>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</si>
  <si>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</si>
  <si>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</si>
  <si>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</si>
  <si>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</si>
  <si>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</si>
  <si>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</si>
  <si>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</si>
  <si>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</si>
  <si>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</si>
  <si>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</si>
  <si>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</si>
  <si>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</si>
  <si>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</si>
  <si>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</si>
  <si>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</si>
  <si>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</si>
  <si>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</si>
  <si>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</si>
  <si>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</si>
  <si>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</si>
  <si>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</si>
  <si>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</si>
  <si>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</si>
  <si>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</si>
  <si>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</si>
  <si>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</si>
  <si>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</si>
  <si>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</si>
  <si>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</si>
  <si>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</si>
  <si>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</si>
  <si>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</si>
  <si>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</si>
  <si>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</si>
  <si>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</si>
  <si>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</si>
  <si>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</si>
  <si>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</si>
  <si>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</si>
  <si>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</si>
  <si>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</si>
  <si>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</si>
  <si>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</si>
  <si>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</si>
  <si>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</si>
  <si>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</si>
  <si>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</si>
  <si>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</si>
  <si>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</si>
  <si>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</si>
  <si>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</si>
  <si>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</si>
  <si>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</si>
  <si>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</si>
  <si>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</si>
  <si>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</si>
  <si>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</si>
  <si>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</si>
  <si>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</si>
  <si>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</si>
  <si>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</si>
  <si>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</si>
  <si>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</si>
  <si>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</si>
  <si>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</si>
  <si>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</si>
  <si>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</si>
  <si>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</si>
  <si>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</si>
  <si>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</si>
  <si>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</si>
  <si>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</si>
  <si>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</si>
  <si>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</si>
  <si>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</si>
  <si>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</si>
  <si>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</si>
  <si>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</si>
  <si>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</si>
  <si>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</si>
  <si>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</si>
  <si>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</si>
  <si>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</si>
  <si>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</si>
  <si>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</si>
  <si>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</si>
  <si>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</si>
  <si>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</si>
  <si>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</si>
  <si>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</si>
  <si>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</si>
  <si>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</si>
  <si>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</si>
  <si>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</si>
  <si>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</si>
  <si>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</si>
  <si>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</si>
  <si>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</si>
  <si>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</si>
  <si>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</si>
  <si>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</si>
  <si>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</si>
  <si>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</si>
  <si>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</si>
  <si>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</si>
  <si>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</si>
  <si>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</si>
  <si>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</si>
  <si>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</si>
  <si>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</si>
  <si>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</si>
  <si>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</si>
  <si>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</si>
  <si>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</si>
  <si>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</si>
  <si>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</si>
  <si>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</si>
  <si>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</si>
  <si>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</si>
  <si>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</si>
  <si>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</si>
  <si>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</si>
  <si>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</si>
  <si>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</si>
  <si>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</si>
  <si>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</si>
  <si>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</si>
  <si>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</si>
  <si>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</si>
  <si>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</si>
  <si>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</si>
  <si>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</si>
  <si>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</si>
  <si>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</si>
  <si>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</si>
  <si>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</si>
  <si>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</si>
  <si>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</si>
  <si>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</si>
  <si>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</si>
  <si>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</si>
  <si>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</si>
  <si>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</si>
  <si>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</si>
  <si>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</si>
  <si>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</si>
  <si>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</si>
  <si>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</si>
  <si>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</si>
  <si>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</si>
  <si>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</si>
  <si>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</si>
  <si>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</si>
  <si>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</si>
  <si>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</si>
  <si>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</si>
  <si>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</si>
  <si>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</si>
  <si>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</si>
  <si>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</si>
  <si>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</si>
  <si>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</si>
  <si>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</si>
  <si>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</si>
  <si>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</si>
  <si>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</si>
  <si>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</si>
  <si>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</si>
  <si>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</si>
  <si>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</si>
  <si>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</si>
  <si>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</si>
  <si>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</si>
  <si>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</si>
  <si>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</si>
  <si>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</si>
  <si>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</si>
  <si>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</si>
  <si>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</si>
  <si>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</si>
  <si>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</si>
  <si>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</si>
  <si>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</si>
  <si>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</si>
  <si>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</si>
  <si>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</si>
  <si>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</si>
  <si>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</si>
  <si>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</si>
  <si>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</si>
  <si>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</si>
  <si>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</si>
  <si>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</si>
  <si>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</si>
  <si>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</si>
  <si>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</si>
  <si>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</si>
  <si>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</si>
  <si>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</si>
  <si>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</si>
  <si>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</si>
  <si>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</si>
  <si>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</si>
  <si>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</si>
  <si>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</si>
  <si>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</si>
  <si>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</si>
  <si>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</si>
  <si>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</si>
  <si>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</si>
  <si>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</si>
  <si>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</si>
  <si>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</si>
  <si>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</si>
  <si>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</si>
  <si>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</si>
  <si>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</si>
  <si>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</si>
  <si>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</si>
  <si>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</si>
  <si>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</si>
  <si>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</si>
  <si>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</si>
  <si>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</si>
  <si>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</si>
  <si>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</si>
  <si>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</si>
  <si>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</si>
  <si>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</si>
  <si>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</si>
  <si>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</si>
  <si>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</si>
  <si>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</si>
  <si>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</si>
  <si>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</si>
  <si>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</si>
  <si>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</si>
  <si>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</si>
  <si>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</si>
  <si>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</si>
  <si>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</si>
  <si>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</si>
  <si>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</si>
  <si>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</si>
  <si>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</si>
  <si>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</si>
  <si>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</si>
  <si>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</si>
  <si>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</si>
  <si>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</si>
  <si>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</si>
  <si>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</si>
  <si>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</si>
  <si>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</si>
  <si>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</si>
  <si>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</si>
  <si>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</si>
  <si>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</si>
  <si>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</si>
  <si>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</si>
  <si>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</si>
  <si>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</si>
  <si>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</si>
  <si>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</si>
  <si>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</si>
  <si>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</si>
  <si>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</si>
  <si>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</si>
  <si>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</si>
  <si>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</si>
  <si>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</si>
  <si>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</si>
  <si>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</si>
  <si>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</si>
  <si>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</si>
  <si>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</si>
  <si>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</si>
  <si>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</si>
  <si>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</si>
  <si>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</si>
  <si>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</si>
  <si>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</si>
  <si>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</si>
  <si>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</si>
  <si>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</si>
  <si>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</si>
  <si>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</si>
  <si>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</si>
  <si>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</si>
  <si>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</si>
  <si>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</si>
  <si>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</si>
  <si>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</si>
  <si>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</si>
  <si>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</si>
  <si>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</si>
  <si>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</si>
  <si>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</si>
  <si>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</si>
  <si>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</si>
  <si>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</si>
  <si>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</si>
  <si>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</si>
  <si>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</si>
  <si>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</si>
  <si>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</si>
  <si>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</si>
  <si>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</si>
  <si>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</si>
  <si>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</si>
  <si>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</si>
  <si>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</si>
  <si>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</si>
  <si>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</si>
  <si>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</si>
  <si>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</si>
  <si>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</si>
  <si>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</si>
  <si>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</si>
  <si>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</si>
  <si>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</si>
  <si>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</si>
  <si>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</si>
  <si>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</si>
  <si>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</si>
  <si>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</si>
  <si>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</si>
  <si>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</si>
  <si>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</si>
  <si>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</si>
  <si>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</si>
  <si>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</si>
  <si>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</si>
  <si>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</si>
  <si>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</si>
  <si>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</si>
  <si>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</si>
  <si>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</si>
  <si>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</si>
  <si>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</si>
  <si>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</si>
  <si>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</si>
  <si>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</si>
  <si>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</si>
  <si>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</si>
  <si>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</si>
  <si>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</si>
  <si>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</si>
  <si>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</si>
  <si>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</si>
  <si>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</si>
  <si>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</si>
  <si>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</si>
  <si>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</si>
  <si>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</si>
  <si>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</si>
  <si>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</si>
  <si>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</si>
  <si>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</si>
  <si>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</si>
  <si>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</si>
  <si>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</si>
  <si>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</si>
  <si>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</si>
  <si>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</si>
  <si>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</si>
  <si>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</si>
  <si>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</si>
  <si>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</si>
  <si>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</si>
  <si>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</si>
  <si>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</si>
  <si>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</si>
  <si>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</si>
  <si>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</si>
  <si>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</si>
  <si>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</si>
  <si>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</si>
  <si>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</si>
  <si>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</si>
  <si>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</si>
  <si>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</si>
  <si>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</si>
  <si>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</si>
  <si>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</si>
  <si>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</si>
  <si>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</si>
  <si>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</si>
  <si>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</si>
  <si>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</si>
  <si>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</si>
  <si>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</si>
  <si>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</si>
  <si>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</si>
  <si>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</si>
  <si>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</si>
  <si>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</si>
  <si>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</si>
  <si>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</si>
  <si>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</si>
  <si>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</si>
  <si>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</si>
  <si>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</si>
  <si>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</si>
  <si>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</si>
  <si>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</si>
  <si>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</si>
  <si>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</si>
  <si>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</si>
  <si>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</si>
  <si>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</si>
  <si>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</si>
  <si>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</si>
  <si>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</si>
  <si>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</si>
  <si>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</si>
  <si>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</si>
  <si>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</si>
  <si>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</si>
  <si>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</si>
  <si>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</si>
  <si>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</si>
  <si>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</si>
  <si>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</si>
  <si>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</si>
  <si>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</si>
  <si>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</si>
  <si>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</si>
  <si>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</si>
  <si>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</si>
  <si>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</si>
  <si>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</si>
  <si>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</si>
  <si>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</si>
  <si>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</si>
  <si>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</si>
  <si>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</si>
  <si>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</si>
  <si>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</si>
  <si>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</si>
  <si>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</si>
  <si>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</si>
  <si>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</si>
  <si>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</si>
  <si>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</si>
  <si>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</si>
  <si>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</si>
  <si>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</si>
  <si>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</si>
  <si>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</si>
  <si>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</si>
  <si>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</si>
  <si>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</si>
  <si>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</si>
  <si>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</si>
  <si>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</si>
  <si>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</si>
  <si>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</si>
  <si>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</si>
  <si>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</si>
  <si>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</si>
  <si>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</si>
  <si>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</si>
  <si>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</si>
  <si>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</si>
  <si>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</si>
  <si>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</si>
  <si>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</si>
  <si>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</si>
  <si>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</si>
  <si>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</si>
  <si>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</si>
  <si>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</si>
  <si>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</si>
  <si>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</si>
  <si>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</si>
  <si>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</si>
  <si>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</si>
  <si>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</si>
  <si>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</si>
  <si>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</si>
  <si>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</si>
  <si>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</si>
  <si>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</si>
  <si>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</si>
  <si>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</si>
  <si>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</si>
  <si>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</si>
  <si>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</si>
  <si>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</si>
  <si>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</si>
  <si>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</si>
  <si>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</si>
  <si>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</si>
  <si>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</si>
  <si>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</si>
  <si>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</si>
  <si>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</si>
  <si>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</si>
  <si>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</si>
  <si>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</si>
  <si>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</si>
  <si>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</si>
  <si>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</si>
  <si>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</si>
  <si>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</si>
  <si>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</si>
  <si>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</si>
  <si>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</si>
  <si>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</si>
  <si>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</si>
  <si>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</si>
  <si>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</si>
  <si>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</si>
  <si>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</si>
  <si>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</si>
  <si>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</si>
  <si>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</si>
  <si>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</si>
  <si>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</si>
  <si>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</si>
  <si>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</si>
  <si>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</si>
  <si>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</si>
  <si>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</si>
  <si>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</si>
  <si>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</si>
  <si>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</si>
  <si>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</si>
  <si>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</si>
  <si>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</si>
  <si>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</si>
  <si>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</si>
  <si>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</si>
  <si>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</si>
  <si>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</si>
  <si>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</si>
  <si>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</si>
  <si>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</si>
  <si>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</si>
  <si>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</si>
  <si>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</si>
  <si>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</si>
  <si>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</si>
  <si>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</si>
  <si>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</si>
  <si>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</si>
  <si>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</si>
  <si>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</si>
  <si>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</si>
  <si>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</si>
  <si>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</si>
  <si>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</si>
  <si>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</si>
  <si>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</si>
  <si>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</si>
  <si>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</si>
  <si>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</si>
  <si>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</si>
  <si>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</si>
  <si>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</si>
  <si>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</si>
  <si>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</si>
  <si>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</si>
  <si>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</si>
  <si>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</si>
  <si>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</si>
  <si>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</si>
  <si>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</si>
  <si>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</si>
  <si>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</si>
  <si>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</si>
  <si>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</si>
  <si>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</si>
  <si>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</si>
  <si>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</si>
  <si>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</si>
  <si>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</si>
  <si>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</si>
  <si>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</si>
  <si>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</si>
  <si>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</si>
  <si>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</si>
  <si>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</si>
  <si>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</si>
  <si>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</si>
  <si>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</si>
  <si>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</si>
  <si>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</si>
  <si>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</si>
  <si>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</si>
  <si>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</si>
  <si>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</si>
  <si>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</si>
  <si>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</si>
  <si>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</si>
  <si>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</si>
  <si>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</si>
  <si>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</si>
  <si>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</si>
  <si>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</si>
  <si>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</si>
  <si>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</si>
  <si>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</si>
  <si>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</si>
  <si>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</si>
  <si>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</si>
  <si>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</si>
  <si>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</si>
  <si>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</si>
  <si>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</si>
  <si>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</si>
  <si>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</si>
  <si>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</si>
  <si>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</si>
  <si>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</si>
  <si>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</si>
  <si>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</si>
  <si>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</si>
  <si>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</si>
  <si>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</si>
  <si>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</si>
  <si>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</si>
  <si>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</si>
  <si>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</si>
  <si>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</si>
  <si>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</si>
  <si>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</si>
  <si>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</si>
  <si>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</si>
  <si>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</si>
  <si>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</si>
  <si>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</si>
  <si>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</si>
  <si>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</si>
  <si>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</si>
  <si>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</si>
  <si>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</si>
  <si>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</si>
  <si>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</si>
  <si>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</si>
  <si>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</si>
  <si>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</si>
  <si>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</si>
  <si>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</si>
  <si>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</si>
  <si>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</si>
  <si>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</si>
  <si>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</si>
  <si>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</si>
  <si>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</si>
  <si>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</si>
  <si>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</si>
  <si>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</si>
  <si>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</si>
  <si>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</si>
  <si>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</si>
  <si>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</si>
  <si>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</si>
  <si>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</si>
  <si>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</si>
  <si>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</si>
  <si>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</si>
  <si>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</si>
  <si>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</si>
  <si>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</si>
  <si>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</si>
  <si>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</si>
  <si>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</si>
  <si>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</si>
  <si>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</si>
  <si>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</si>
  <si>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</si>
  <si>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</si>
  <si>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</si>
  <si>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</si>
  <si>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</si>
  <si>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</si>
  <si>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</si>
  <si>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</si>
  <si>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</si>
  <si>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</si>
  <si>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</si>
  <si>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</si>
  <si>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</si>
  <si>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</si>
  <si>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</si>
  <si>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</si>
  <si>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</si>
  <si>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</si>
  <si>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</si>
  <si>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</si>
  <si>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</si>
  <si>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</si>
  <si>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</si>
  <si>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</si>
  <si>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</si>
  <si>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</si>
  <si>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</si>
  <si>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</si>
  <si>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</si>
  <si>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</si>
  <si>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</si>
  <si>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</si>
  <si>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</si>
  <si>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</si>
  <si>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</si>
  <si>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</si>
  <si>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</si>
  <si>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</si>
  <si>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</si>
  <si>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</si>
  <si>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</si>
  <si>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</si>
  <si>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</si>
  <si>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</si>
  <si>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</si>
  <si>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</si>
  <si>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</si>
  <si>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</si>
  <si>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</si>
  <si>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</si>
  <si>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</si>
  <si>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</si>
  <si>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</si>
  <si>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</si>
  <si>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</si>
  <si>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</si>
  <si>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</si>
  <si>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</si>
  <si>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</si>
  <si>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</si>
  <si>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</si>
  <si>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</si>
  <si>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</si>
  <si>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</si>
  <si>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</si>
  <si>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</si>
  <si>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</si>
  <si>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</si>
  <si>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</si>
  <si>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</si>
  <si>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</si>
  <si>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</si>
  <si>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</si>
  <si>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</si>
  <si>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</si>
  <si>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</si>
  <si>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</si>
  <si>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</si>
  <si>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</si>
  <si>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</si>
  <si>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</si>
  <si>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</si>
  <si>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</si>
  <si>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</si>
  <si>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</si>
  <si>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</si>
  <si>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</si>
  <si>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</si>
  <si>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</si>
  <si>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</si>
  <si>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</si>
  <si>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</si>
  <si>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</si>
  <si>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</si>
  <si>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</si>
  <si>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</si>
  <si>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</si>
  <si>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</si>
  <si>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</si>
  <si>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</si>
  <si>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</si>
  <si>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</si>
  <si>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</si>
  <si>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</si>
  <si>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</si>
  <si>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</si>
  <si>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</si>
  <si>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</si>
  <si>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</si>
  <si>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</si>
  <si>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</si>
  <si>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</si>
  <si>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</si>
  <si>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</si>
  <si>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</si>
  <si>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</si>
  <si>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</si>
  <si>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</si>
  <si>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</si>
  <si>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</si>
  <si>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</si>
  <si>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</si>
  <si>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</si>
  <si>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</si>
  <si>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</si>
  <si>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</si>
  <si>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</si>
  <si>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</si>
  <si>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</si>
  <si>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</si>
  <si>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</si>
  <si>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</si>
  <si>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</si>
  <si>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</si>
  <si>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</si>
  <si>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</si>
  <si>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</si>
  <si>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</si>
  <si>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</si>
  <si>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</si>
  <si>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</si>
  <si>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</si>
  <si>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</si>
  <si>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</si>
  <si>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</si>
  <si>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</si>
  <si>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</si>
  <si>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</si>
  <si>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</si>
  <si>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</si>
  <si>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</si>
  <si>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</si>
  <si>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</si>
  <si>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</si>
  <si>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</si>
  <si>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</si>
  <si>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</si>
  <si>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</si>
  <si>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</si>
  <si>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</si>
  <si>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</si>
  <si>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</si>
  <si>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</si>
  <si>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</si>
  <si>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</si>
  <si>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</si>
  <si>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</si>
  <si>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</si>
  <si>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</si>
  <si>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</si>
  <si>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</si>
  <si>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</si>
  <si>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</si>
  <si>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</si>
  <si>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</si>
  <si>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</si>
  <si>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</si>
  <si>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</si>
  <si>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</si>
  <si>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</si>
  <si>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</si>
  <si>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</si>
  <si>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</si>
  <si>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</si>
  <si>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</si>
  <si>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</si>
  <si>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</si>
  <si>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</si>
  <si>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</si>
  <si>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</si>
  <si>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</si>
  <si>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</si>
  <si>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</si>
  <si>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</si>
  <si>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</si>
  <si>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</si>
  <si>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</si>
  <si>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</si>
  <si>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</si>
  <si>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</si>
  <si>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</si>
  <si>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</si>
  <si>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</si>
  <si>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</si>
  <si>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</si>
  <si>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</si>
  <si>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</si>
  <si>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</si>
  <si>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</si>
  <si>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</si>
  <si>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</si>
  <si>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</si>
  <si>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</si>
  <si>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</si>
  <si>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</si>
  <si>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</si>
  <si>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</si>
  <si>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</si>
  <si>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</si>
  <si>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</si>
  <si>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</si>
  <si>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</si>
  <si>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</si>
  <si>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</si>
  <si>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</si>
  <si>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</si>
  <si>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</si>
  <si>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</si>
  <si>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</si>
  <si>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</si>
  <si>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</si>
  <si>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</si>
  <si>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</si>
  <si>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</si>
  <si>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</si>
  <si>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</si>
  <si>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</si>
  <si>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</si>
  <si>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</si>
  <si>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</si>
  <si>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</si>
  <si>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</si>
  <si>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</si>
  <si>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</si>
  <si>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</si>
  <si>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</si>
  <si>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</si>
  <si>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</si>
  <si>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</si>
  <si>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</si>
  <si>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</si>
  <si>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</si>
  <si>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</si>
  <si>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</si>
  <si>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</si>
  <si>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</si>
  <si>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</si>
  <si>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</si>
  <si>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</si>
  <si>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</si>
  <si>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</si>
  <si>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</si>
  <si>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</si>
  <si>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</si>
  <si>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</si>
  <si>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</si>
  <si>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</si>
  <si>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</si>
  <si>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</si>
  <si>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</si>
  <si>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</si>
  <si>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</si>
  <si>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</si>
  <si>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</si>
  <si>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</si>
  <si>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</si>
  <si>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</si>
  <si>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</si>
  <si>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</si>
  <si>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</si>
  <si>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</si>
  <si>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</si>
  <si>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</si>
  <si>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</si>
  <si>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</si>
  <si>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</si>
  <si>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</si>
  <si>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</si>
  <si>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</si>
  <si>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</si>
  <si>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</si>
  <si>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</si>
  <si>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</si>
  <si>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</si>
  <si>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</si>
  <si>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</si>
  <si>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</si>
  <si>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</si>
  <si>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</si>
  <si>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</si>
  <si>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</si>
  <si>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</si>
  <si>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</si>
  <si>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</si>
  <si>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</si>
  <si>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</si>
  <si>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</si>
  <si>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</si>
  <si>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</si>
  <si>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</si>
  <si>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</si>
  <si>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</si>
  <si>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</si>
  <si>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</si>
  <si>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</si>
  <si>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</si>
  <si>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</si>
  <si>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</si>
  <si>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</si>
  <si>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</si>
  <si>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</si>
  <si>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</si>
  <si>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</si>
  <si>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</si>
  <si>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</si>
  <si>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</si>
  <si>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</si>
  <si>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</si>
  <si>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</si>
  <si>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</si>
  <si>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</si>
  <si>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</si>
  <si>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</si>
  <si>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</si>
  <si>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</si>
  <si>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</si>
  <si>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</si>
  <si>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</si>
  <si>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</si>
  <si>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</si>
  <si>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</si>
  <si>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</si>
  <si>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</si>
  <si>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</si>
  <si>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</si>
  <si>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</si>
  <si>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</si>
  <si>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</si>
  <si>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</si>
  <si>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</si>
  <si>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</si>
  <si>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</si>
  <si>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</si>
  <si>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</si>
  <si>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</si>
  <si>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</si>
  <si>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</si>
  <si>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</si>
  <si>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</si>
  <si>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</si>
  <si>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</si>
  <si>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</si>
  <si>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</si>
  <si>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</si>
  <si>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</si>
  <si>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</si>
  <si>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</si>
  <si>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</si>
  <si>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</si>
  <si>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</si>
  <si>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</si>
  <si>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</si>
  <si>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</si>
  <si>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</si>
  <si>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</si>
  <si>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</si>
  <si>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</si>
  <si>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</si>
  <si>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</si>
  <si>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</si>
  <si>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</si>
  <si>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</si>
  <si>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</si>
  <si>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</si>
  <si>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</si>
  <si>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</si>
  <si>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</si>
  <si>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</si>
  <si>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</si>
  <si>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</si>
  <si>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</si>
  <si>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</si>
  <si>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</si>
  <si>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</si>
  <si>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</si>
  <si>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</si>
  <si>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</si>
  <si>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</si>
  <si>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</si>
  <si>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</si>
  <si>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</si>
  <si>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</si>
  <si>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</si>
  <si>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</si>
  <si>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</si>
  <si>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</si>
  <si>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</si>
  <si>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</si>
  <si>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</si>
  <si>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</si>
  <si>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</si>
  <si>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</si>
  <si>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</si>
  <si>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</si>
  <si>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</si>
  <si>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</si>
  <si>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</si>
  <si>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</si>
  <si>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</si>
  <si>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</si>
  <si>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</si>
  <si>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</si>
  <si>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</si>
  <si>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</si>
  <si>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</si>
  <si>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</si>
  <si>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</si>
  <si>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</si>
  <si>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</si>
  <si>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</si>
  <si>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</si>
  <si>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</si>
  <si>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</si>
  <si>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</si>
  <si>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</si>
  <si>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</si>
  <si>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</si>
  <si>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</si>
  <si>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</si>
  <si>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</si>
  <si>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</si>
  <si>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</si>
  <si>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</si>
  <si>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</si>
  <si>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</si>
  <si>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</si>
  <si>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</si>
  <si>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</si>
  <si>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</si>
  <si>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</si>
  <si>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</si>
  <si>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</si>
  <si>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</si>
  <si>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</si>
  <si>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</si>
  <si>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</si>
  <si>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</si>
  <si>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</si>
  <si>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</si>
  <si>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</si>
  <si>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</si>
  <si>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</si>
  <si>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</si>
  <si>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</si>
  <si>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</si>
  <si>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</si>
  <si>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</si>
  <si>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</si>
  <si>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</si>
  <si>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</si>
  <si>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</si>
  <si>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</si>
  <si>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</si>
  <si>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</si>
  <si>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</si>
  <si>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</si>
  <si>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</si>
  <si>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</si>
  <si>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</si>
  <si>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</si>
  <si>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</si>
  <si>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</si>
  <si>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</si>
  <si>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</si>
  <si>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</si>
  <si>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</si>
  <si>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</si>
  <si>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</si>
  <si>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</si>
  <si>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</si>
  <si>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</si>
  <si>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</si>
  <si>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</si>
  <si>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</si>
  <si>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</si>
  <si>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</si>
  <si>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</si>
  <si>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</si>
  <si>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</si>
  <si>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</si>
  <si>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</si>
  <si>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</si>
  <si>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</si>
  <si>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</si>
  <si>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</si>
  <si>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</si>
  <si>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</si>
  <si>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</si>
  <si>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</si>
  <si>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</si>
  <si>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</si>
  <si>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</si>
  <si>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</si>
  <si>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</si>
  <si>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</si>
  <si>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</si>
  <si>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</si>
  <si>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</si>
  <si>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</si>
  <si>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</si>
  <si>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</si>
  <si>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</si>
  <si>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</si>
  <si>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</si>
  <si>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</si>
  <si>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</si>
  <si>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</si>
  <si>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</si>
  <si>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</si>
  <si>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</si>
  <si>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</si>
  <si>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</si>
  <si>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</si>
  <si>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</si>
  <si>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</si>
  <si>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</si>
  <si>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</si>
  <si>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</si>
  <si>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</si>
  <si>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</si>
  <si>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</si>
  <si>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</si>
  <si>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</si>
  <si>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</si>
  <si>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</si>
  <si>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</si>
  <si>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</si>
  <si>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</si>
  <si>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</si>
  <si>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</si>
  <si>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</si>
  <si>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</si>
  <si>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</si>
  <si>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</si>
  <si>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</si>
  <si>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</si>
  <si>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</si>
  <si>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</si>
  <si>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</si>
  <si>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</si>
  <si>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</si>
  <si>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</si>
  <si>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</si>
  <si>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</si>
  <si>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</si>
  <si>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</si>
  <si>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</si>
  <si>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</si>
  <si>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</si>
  <si>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</si>
  <si>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</si>
  <si>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</si>
  <si>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</si>
  <si>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</si>
  <si>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</si>
  <si>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</si>
  <si>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</si>
  <si>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</si>
  <si>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</si>
  <si>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</si>
  <si>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</si>
  <si>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</si>
  <si>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</si>
  <si>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</si>
  <si>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</si>
  <si>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</si>
  <si>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</si>
  <si>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</si>
  <si>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</si>
  <si>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</si>
  <si>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</si>
  <si>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</si>
  <si>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</si>
  <si>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</si>
  <si>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</si>
  <si>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</si>
  <si>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</si>
  <si>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</si>
  <si>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</si>
  <si>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</si>
  <si>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</si>
  <si>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</si>
  <si>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</si>
  <si>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</si>
  <si>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</si>
  <si>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</si>
  <si>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</si>
  <si>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</si>
  <si>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</si>
  <si>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</si>
  <si>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</si>
  <si>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</si>
  <si>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</si>
  <si>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</si>
  <si>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</si>
  <si>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</si>
  <si>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</si>
  <si>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</si>
  <si>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</si>
  <si>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</si>
  <si>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</si>
  <si>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</si>
  <si>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</si>
  <si>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</si>
  <si>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</si>
  <si>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</si>
  <si>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</si>
  <si>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</si>
  <si>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</si>
  <si>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</si>
  <si>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</si>
  <si>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</si>
  <si>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</si>
  <si>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</si>
  <si>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</si>
  <si>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</si>
  <si>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</si>
  <si>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</si>
  <si>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</si>
  <si>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</si>
  <si>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</si>
  <si>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</si>
  <si>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</si>
  <si>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</si>
  <si>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</si>
  <si>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</si>
  <si>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</si>
  <si>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</si>
  <si>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</si>
  <si>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</si>
  <si>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</si>
  <si>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</si>
  <si>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</si>
  <si>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</si>
  <si>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</si>
  <si>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</si>
  <si>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</si>
  <si>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</si>
  <si>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</si>
  <si>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</si>
  <si>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</si>
  <si>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</si>
  <si>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</si>
  <si>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</si>
  <si>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</si>
  <si>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</si>
  <si>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</si>
  <si>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</si>
  <si>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</si>
  <si>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</si>
  <si>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</si>
  <si>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</si>
  <si>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</si>
  <si>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</si>
  <si>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</si>
  <si>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</si>
  <si>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</si>
  <si>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</si>
  <si>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</si>
  <si>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</si>
  <si>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</si>
  <si>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</si>
  <si>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</si>
  <si>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</si>
  <si>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</si>
  <si>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</si>
  <si>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</si>
  <si>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</si>
  <si>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</si>
  <si>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</si>
  <si>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</si>
  <si>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</si>
  <si>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</si>
  <si>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</si>
  <si>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</si>
  <si>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</si>
  <si>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</si>
  <si>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</si>
  <si>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</si>
  <si>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</si>
  <si>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</si>
  <si>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</si>
  <si>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</si>
  <si>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</si>
  <si>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</si>
  <si>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</si>
  <si>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</si>
  <si>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</si>
  <si>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</si>
  <si>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</si>
  <si>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</si>
  <si>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</si>
  <si>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</si>
  <si>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</si>
  <si>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</si>
  <si>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</si>
  <si>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</si>
  <si>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</si>
  <si>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</si>
  <si>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</si>
  <si>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</si>
  <si>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</si>
  <si>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</si>
  <si>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</si>
  <si>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</si>
  <si>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</si>
  <si>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</si>
  <si>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</si>
  <si>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</si>
  <si>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</si>
  <si>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</si>
  <si>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</si>
  <si>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</si>
  <si>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</si>
  <si>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</si>
  <si>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</si>
  <si>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</si>
  <si>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</si>
  <si>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</si>
  <si>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</si>
  <si>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</si>
  <si>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</si>
  <si>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</si>
  <si>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</si>
  <si>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</si>
  <si>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</si>
  <si>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</si>
  <si>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</si>
  <si>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</si>
  <si>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</si>
  <si>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</si>
  <si>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</si>
  <si>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</si>
  <si>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</si>
  <si>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</si>
  <si>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</si>
  <si>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</si>
  <si>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</si>
  <si>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</si>
  <si>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</si>
  <si>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</si>
  <si>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</si>
  <si>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</si>
  <si>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</si>
  <si>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</si>
  <si>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</si>
  <si>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</si>
  <si>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</si>
  <si>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</si>
  <si>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</si>
  <si>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</si>
  <si>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</si>
  <si>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</si>
  <si>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</si>
  <si>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</si>
  <si>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</si>
  <si>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</si>
  <si>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</si>
  <si>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</si>
  <si>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</si>
  <si>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</si>
  <si>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</si>
  <si>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</si>
  <si>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</si>
  <si>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</si>
  <si>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</si>
  <si>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</si>
  <si>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</si>
  <si>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</si>
  <si>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</si>
  <si>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</si>
  <si>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</si>
  <si>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</si>
  <si>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</si>
  <si>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</si>
  <si>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</si>
  <si>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</si>
  <si>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</si>
  <si>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</si>
  <si>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</si>
  <si>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</si>
  <si>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</si>
  <si>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</si>
  <si>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</si>
  <si>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</si>
  <si>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</si>
  <si>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</si>
  <si>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</si>
  <si>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</si>
  <si>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</si>
  <si>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</si>
  <si>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</si>
  <si>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</si>
  <si>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</si>
  <si>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</si>
  <si>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</si>
  <si>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</si>
  <si>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</si>
  <si>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</si>
  <si>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</si>
  <si>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</si>
  <si>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</si>
  <si>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</si>
  <si>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</si>
  <si>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</si>
  <si>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</si>
  <si>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</si>
  <si>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</si>
  <si>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</si>
  <si>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</si>
  <si>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</si>
  <si>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</si>
  <si>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</si>
  <si>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</si>
  <si>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</si>
  <si>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</si>
  <si>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</si>
  <si>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</si>
  <si>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</si>
  <si>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</si>
  <si>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</si>
  <si>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</si>
  <si>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</si>
  <si>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</si>
  <si>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</si>
  <si>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</si>
  <si>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</si>
  <si>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</si>
  <si>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</si>
  <si>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</si>
  <si>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</si>
  <si>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</si>
  <si>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</si>
  <si>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</si>
  <si>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</si>
  <si>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</si>
  <si>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</si>
  <si>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</si>
  <si>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</si>
  <si>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</si>
  <si>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</si>
  <si>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</si>
  <si>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</si>
  <si>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</si>
  <si>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</si>
  <si>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</si>
  <si>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</si>
  <si>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</si>
  <si>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</si>
  <si>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</si>
  <si>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</si>
  <si>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</si>
  <si>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</si>
  <si>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</si>
  <si>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</si>
  <si>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</si>
  <si>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</si>
  <si>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</si>
  <si>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</si>
  <si>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</si>
  <si>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</si>
  <si>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</si>
  <si>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</si>
  <si>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</si>
  <si>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</si>
  <si>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</si>
  <si>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</si>
  <si>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</si>
  <si>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</si>
  <si>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</si>
  <si>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</si>
  <si>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</si>
  <si>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</si>
  <si>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</si>
  <si>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</si>
  <si>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</si>
  <si>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</si>
  <si>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</si>
  <si>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</si>
  <si>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</si>
  <si>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</si>
  <si>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</si>
  <si>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</si>
  <si>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</si>
  <si>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</si>
  <si>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</si>
  <si>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</si>
  <si>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</si>
  <si>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</si>
  <si>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</si>
  <si>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</si>
  <si>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</si>
  <si>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</si>
  <si>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</si>
  <si>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</si>
  <si>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</si>
  <si>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</si>
  <si>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</si>
  <si>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</si>
  <si>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</si>
  <si>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</si>
  <si>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</si>
  <si>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</si>
  <si>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</si>
  <si>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</si>
  <si>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</si>
  <si>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</si>
  <si>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</si>
  <si>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</si>
  <si>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</si>
  <si>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</si>
  <si>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</si>
  <si>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</si>
  <si>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</si>
  <si>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</si>
  <si>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</si>
  <si>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</si>
  <si>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</si>
  <si>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</si>
  <si>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</si>
  <si>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</si>
  <si>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</si>
  <si>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</si>
  <si>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</si>
  <si>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</si>
  <si>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</si>
  <si>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</si>
  <si>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</si>
  <si>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</si>
  <si>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</si>
  <si>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</si>
  <si>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</si>
  <si>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</si>
  <si>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</si>
  <si>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</si>
  <si>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</si>
  <si>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</si>
  <si>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</si>
  <si>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</si>
  <si>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</si>
  <si>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</si>
  <si>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</si>
  <si>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</si>
  <si>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</si>
  <si>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</si>
  <si>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</si>
  <si>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</si>
  <si>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</si>
  <si>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</si>
  <si>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</si>
  <si>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</si>
  <si>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</si>
  <si>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</si>
  <si>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</si>
  <si>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</si>
  <si>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</si>
  <si>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</si>
  <si>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</si>
  <si>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</si>
  <si>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</si>
  <si>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</si>
  <si>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</si>
  <si>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</si>
  <si>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</si>
  <si>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</si>
  <si>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</si>
  <si>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</si>
  <si>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</si>
  <si>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</si>
  <si>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</si>
  <si>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</si>
  <si>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</si>
  <si>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</si>
  <si>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</si>
  <si>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</si>
  <si>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</si>
  <si>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</si>
  <si>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</si>
  <si>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</si>
  <si>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</si>
  <si>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</si>
  <si>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</si>
  <si>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</si>
  <si>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</si>
  <si>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</si>
  <si>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</si>
  <si>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</si>
  <si>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</si>
  <si>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</si>
  <si>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</si>
  <si>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</si>
  <si>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</si>
  <si>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</si>
  <si>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</si>
  <si>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</si>
  <si>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</si>
  <si>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</si>
  <si>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</si>
  <si>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</si>
  <si>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</si>
  <si>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</si>
  <si>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</si>
  <si>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</si>
  <si>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</si>
  <si>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</si>
  <si>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</si>
  <si>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</si>
  <si>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</si>
  <si>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</si>
  <si>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</si>
  <si>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</si>
  <si>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</si>
  <si>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</si>
  <si>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</si>
  <si>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</si>
  <si>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</si>
  <si>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</si>
  <si>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</si>
  <si>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</si>
  <si>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</si>
  <si>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</si>
  <si>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</si>
  <si>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</si>
  <si>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</si>
  <si>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</si>
  <si>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</si>
  <si>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</si>
  <si>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</si>
  <si>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</si>
  <si>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</si>
  <si>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</si>
  <si>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</si>
  <si>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</si>
  <si>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</si>
  <si>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</si>
  <si>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</si>
  <si>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</si>
  <si>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</si>
  <si>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</si>
  <si>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</si>
  <si>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</si>
  <si>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</si>
  <si>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</si>
  <si>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</si>
  <si>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</si>
  <si>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</si>
  <si>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</si>
  <si>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</si>
  <si>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</si>
  <si>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</si>
  <si>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</si>
  <si>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</si>
  <si>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</si>
  <si>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</si>
  <si>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</si>
  <si>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</si>
  <si>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</si>
  <si>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</si>
  <si>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</si>
  <si>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</si>
  <si>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</si>
  <si>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</si>
  <si>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</si>
  <si>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</si>
  <si>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</si>
  <si>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</si>
  <si>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</si>
  <si>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</si>
  <si>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</si>
  <si>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</si>
  <si>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</si>
  <si>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</si>
  <si>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</si>
  <si>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</si>
  <si>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</si>
  <si>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</si>
  <si>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</si>
  <si>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</si>
  <si>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</si>
  <si>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</si>
  <si>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</si>
  <si>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</si>
  <si>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</si>
  <si>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</si>
  <si>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</si>
  <si>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</si>
  <si>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</si>
  <si>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</si>
  <si>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</si>
  <si>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</si>
  <si>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</si>
  <si>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</si>
  <si>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</si>
  <si>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</si>
  <si>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</si>
  <si>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</si>
  <si>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</si>
  <si>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</si>
  <si>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</si>
  <si>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</si>
  <si>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</si>
  <si>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</si>
  <si>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</si>
  <si>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</si>
  <si>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</si>
  <si>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</si>
  <si>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</si>
  <si>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</si>
  <si>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</si>
  <si>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</si>
  <si>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</si>
  <si>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</si>
  <si>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</si>
  <si>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</si>
  <si>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</si>
  <si>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</si>
  <si>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</si>
  <si>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</si>
  <si>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</si>
  <si>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</si>
  <si>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</si>
  <si>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</si>
  <si>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</si>
  <si>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</si>
  <si>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</si>
  <si>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</si>
  <si>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</si>
  <si>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</si>
  <si>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</si>
  <si>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</si>
  <si>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</si>
  <si>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</si>
  <si>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</si>
  <si>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</si>
  <si>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</si>
  <si>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</si>
  <si>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</si>
  <si>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</si>
  <si>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</si>
  <si>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</si>
  <si>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</si>
  <si>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</si>
  <si>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</si>
  <si>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</si>
  <si>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</si>
  <si>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</si>
  <si>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</si>
  <si>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</si>
  <si>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</si>
  <si>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</si>
  <si>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</si>
  <si>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</si>
  <si>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</si>
  <si>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</si>
  <si>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</si>
  <si>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</si>
  <si>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</si>
  <si>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</si>
  <si>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</si>
  <si>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</si>
  <si>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</si>
  <si>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</si>
  <si>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</si>
  <si>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</si>
  <si>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</si>
  <si>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</si>
  <si>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</si>
  <si>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</si>
  <si>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</si>
  <si>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</si>
  <si>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</si>
  <si>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</si>
  <si>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</si>
  <si>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</si>
  <si>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</si>
  <si>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</si>
  <si>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</si>
  <si>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</si>
  <si>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</si>
  <si>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</si>
  <si>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</si>
  <si>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</si>
  <si>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</si>
  <si>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</si>
  <si>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</si>
  <si>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</si>
  <si>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</si>
  <si>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</si>
  <si>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</si>
  <si>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</si>
  <si>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</si>
  <si>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</si>
  <si>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</si>
  <si>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</si>
  <si>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</si>
  <si>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</si>
  <si>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</si>
  <si>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</si>
  <si>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</si>
  <si>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</si>
  <si>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</si>
  <si>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</si>
  <si>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</si>
  <si>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</si>
  <si>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</si>
  <si>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</si>
  <si>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</si>
  <si>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</si>
  <si>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</si>
  <si>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</si>
  <si>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</si>
  <si>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</si>
  <si>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</si>
  <si>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</si>
  <si>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</si>
  <si>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</si>
  <si>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</si>
  <si>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</si>
  <si>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</si>
  <si>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</si>
  <si>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</si>
  <si>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</si>
  <si>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</si>
  <si>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</si>
  <si>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</si>
  <si>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</si>
  <si>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</si>
  <si>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</si>
  <si>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</si>
  <si>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</si>
  <si>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</si>
  <si>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</si>
  <si>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</si>
  <si>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</si>
  <si>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</si>
  <si>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</si>
  <si>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</si>
  <si>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</si>
  <si>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</si>
  <si>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</si>
  <si>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</si>
  <si>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</si>
  <si>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</si>
  <si>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</si>
  <si>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</si>
  <si>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</si>
  <si>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</si>
  <si>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</si>
  <si>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</si>
  <si>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</si>
  <si>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</si>
  <si>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</si>
  <si>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</si>
  <si>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</si>
  <si>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</si>
  <si>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</si>
  <si>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</si>
  <si>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</si>
  <si>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</si>
  <si>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</si>
  <si>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</si>
  <si>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</si>
  <si>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</si>
  <si>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</si>
  <si>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</si>
  <si>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</si>
  <si>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</si>
  <si>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</si>
  <si>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</si>
  <si>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</si>
  <si>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</si>
  <si>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</si>
  <si>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</si>
  <si>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</si>
  <si>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</si>
  <si>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</si>
  <si>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</si>
  <si>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</si>
  <si>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</si>
  <si>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</si>
  <si>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</si>
  <si>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</si>
  <si>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</si>
  <si>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</si>
  <si>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</si>
  <si>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</si>
  <si>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</si>
  <si>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</si>
  <si>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</si>
  <si>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</si>
  <si>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</si>
  <si>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</si>
  <si>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</si>
  <si>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</si>
  <si>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</si>
  <si>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</si>
  <si>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</si>
  <si>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</si>
  <si>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</si>
  <si>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</si>
  <si>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</si>
  <si>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</si>
  <si>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</si>
  <si>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</si>
  <si>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</si>
  <si>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</si>
  <si>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</si>
  <si>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</si>
  <si>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</si>
  <si>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</si>
  <si>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</si>
  <si>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</si>
  <si>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</si>
  <si>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</si>
  <si>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</si>
  <si>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</si>
  <si>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</si>
  <si>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</si>
  <si>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</si>
  <si>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</si>
  <si>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</si>
  <si>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</si>
  <si>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</si>
  <si>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</si>
  <si>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</si>
  <si>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</si>
  <si>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</si>
  <si>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</si>
  <si>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</si>
  <si>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</si>
  <si>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</si>
  <si>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</si>
  <si>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</si>
  <si>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</si>
  <si>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</si>
  <si>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</si>
  <si>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</si>
  <si>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</si>
  <si>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</si>
  <si>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</si>
  <si>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</si>
  <si>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</si>
  <si>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</si>
  <si>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</si>
  <si>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</si>
  <si>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</si>
  <si>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</si>
  <si>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</si>
  <si>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</si>
  <si>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</si>
  <si>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</si>
  <si>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</si>
  <si>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</si>
  <si>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</si>
  <si>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</si>
  <si>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</si>
  <si>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</si>
  <si>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</si>
  <si>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</si>
  <si>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</si>
  <si>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</si>
  <si>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</si>
  <si>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</si>
  <si>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</si>
  <si>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</si>
  <si>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</si>
  <si>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</si>
  <si>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</si>
  <si>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</si>
  <si>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</si>
  <si>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</si>
  <si>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</si>
  <si>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</si>
  <si>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</si>
  <si>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</si>
  <si>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</si>
  <si>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</si>
  <si>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</si>
  <si>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</si>
  <si>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</si>
  <si>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</si>
  <si>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</si>
  <si>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</si>
  <si>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</si>
  <si>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</si>
  <si>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</si>
  <si>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</si>
  <si>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</si>
  <si>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</si>
  <si>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</si>
  <si>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</si>
  <si>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</si>
  <si>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</si>
  <si>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</si>
  <si>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</si>
  <si>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</si>
  <si>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</si>
  <si>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</si>
  <si>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</si>
  <si>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</si>
  <si>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</si>
  <si>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</si>
  <si>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</si>
  <si>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</si>
  <si>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</si>
  <si>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</si>
  <si>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</si>
  <si>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</si>
  <si>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</si>
  <si>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</si>
  <si>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</si>
  <si>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</si>
  <si>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</si>
  <si>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</si>
  <si>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</si>
  <si>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</si>
  <si>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</si>
  <si>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</si>
  <si>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</si>
  <si>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</si>
  <si>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</si>
  <si>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</si>
  <si>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</si>
  <si>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</si>
  <si>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</si>
  <si>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</si>
  <si>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</si>
  <si>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</si>
  <si>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</si>
  <si>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</si>
  <si>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</si>
  <si>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</si>
  <si>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</si>
  <si>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</si>
  <si>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</si>
  <si>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</si>
  <si>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</si>
  <si>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</si>
  <si>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</si>
  <si>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</si>
  <si>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</si>
  <si>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</si>
  <si>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</si>
  <si>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</si>
  <si>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</si>
  <si>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</si>
  <si>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</si>
  <si>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</si>
  <si>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</si>
  <si>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</si>
  <si>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</si>
  <si>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</si>
  <si>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</si>
  <si>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</si>
  <si>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</si>
  <si>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</si>
  <si>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</si>
  <si>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</si>
  <si>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</si>
  <si>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</si>
  <si>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</si>
  <si>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</si>
  <si>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</si>
  <si>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</si>
  <si>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</si>
  <si>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</si>
  <si>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</si>
  <si>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</si>
  <si>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</si>
  <si>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</si>
  <si>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</si>
  <si>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</si>
  <si>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</si>
  <si>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</si>
  <si>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</si>
  <si>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</si>
  <si>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</si>
  <si>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</si>
  <si>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</si>
  <si>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</si>
  <si>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</si>
  <si>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</si>
  <si>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</si>
  <si>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</si>
  <si>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</si>
  <si>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</si>
  <si>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</si>
  <si>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</si>
  <si>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</si>
  <si>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</si>
  <si>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</si>
  <si>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</si>
  <si>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</si>
  <si>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</si>
  <si>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</si>
  <si>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</si>
  <si>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</si>
  <si>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</si>
  <si>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</si>
  <si>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</si>
  <si>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</si>
  <si>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</si>
  <si>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</si>
  <si>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</si>
  <si>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</si>
  <si>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</si>
  <si>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</si>
  <si>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</si>
  <si>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</si>
  <si>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</si>
  <si>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</si>
  <si>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</si>
  <si>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</si>
  <si>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</si>
  <si>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</si>
  <si>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</si>
  <si>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</si>
  <si>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</si>
  <si>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</si>
  <si>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</si>
  <si>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</si>
  <si>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</si>
  <si>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</si>
  <si>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</si>
  <si>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</si>
  <si>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</si>
  <si>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</si>
  <si>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</si>
  <si>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</si>
  <si>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</si>
  <si>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</si>
  <si>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</si>
  <si>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</si>
  <si>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</si>
  <si>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</si>
  <si>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</si>
  <si>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</si>
  <si>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</si>
  <si>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</si>
  <si>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</si>
  <si>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</si>
  <si>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</si>
  <si>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</si>
  <si>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</si>
  <si>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</si>
  <si>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</si>
  <si>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</si>
  <si>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</si>
  <si>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</si>
  <si>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</si>
  <si>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</si>
  <si>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</si>
  <si>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</si>
  <si>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</si>
  <si>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</si>
  <si>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</si>
  <si>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</si>
  <si>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</si>
  <si>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</si>
  <si>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</si>
  <si>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</si>
  <si>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</si>
  <si>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</si>
  <si>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</si>
  <si>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</si>
  <si>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</si>
  <si>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</si>
  <si>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</si>
  <si>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</si>
  <si>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</si>
  <si>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</si>
  <si>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</si>
  <si>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</si>
  <si>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</si>
  <si>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</si>
  <si>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</si>
  <si>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</si>
  <si>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</si>
  <si>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</si>
  <si>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</si>
  <si>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</si>
  <si>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</si>
  <si>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</si>
  <si>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</si>
  <si>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</si>
  <si>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</si>
  <si>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</si>
  <si>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</si>
  <si>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</si>
  <si>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</si>
  <si>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</si>
  <si>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</si>
  <si>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</si>
  <si>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</si>
  <si>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</si>
  <si>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</si>
  <si>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</si>
  <si>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</si>
  <si>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</si>
  <si>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</si>
  <si>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</si>
  <si>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</si>
  <si>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</si>
  <si>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</si>
  <si>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</si>
  <si>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</si>
  <si>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</si>
  <si>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</si>
  <si>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</si>
  <si>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</si>
  <si>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</si>
  <si>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</si>
  <si>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</si>
  <si>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</si>
  <si>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</si>
  <si>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</si>
  <si>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</si>
  <si>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</si>
  <si>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</si>
  <si>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</si>
  <si>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</si>
  <si>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</si>
  <si>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</si>
  <si>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</si>
  <si>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</si>
  <si>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</si>
  <si>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</si>
  <si>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</si>
  <si>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</si>
  <si>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</si>
  <si>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</si>
  <si>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</si>
  <si>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</si>
  <si>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</si>
  <si>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</si>
  <si>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</si>
  <si>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</si>
  <si>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</si>
  <si>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</si>
  <si>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</si>
  <si>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</si>
  <si>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</si>
  <si>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</si>
  <si>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</si>
  <si>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</si>
  <si>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</si>
  <si>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</si>
  <si>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</si>
  <si>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</si>
  <si>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</si>
  <si>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</si>
  <si>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</si>
  <si>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</si>
  <si>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</si>
  <si>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</si>
  <si>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</si>
  <si>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</si>
  <si>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</si>
  <si>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</si>
  <si>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</si>
  <si>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</si>
  <si>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</si>
  <si>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</si>
  <si>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</si>
  <si>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</si>
  <si>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</si>
  <si>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</si>
  <si>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</si>
  <si>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</si>
  <si>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</si>
  <si>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</si>
  <si>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</si>
  <si>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</si>
  <si>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</si>
  <si>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</si>
  <si>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</si>
  <si>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</si>
  <si>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</si>
  <si>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</si>
  <si>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</si>
  <si>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</si>
  <si>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</si>
  <si>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</si>
  <si>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</si>
  <si>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</si>
  <si>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</si>
  <si>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</si>
  <si>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</si>
  <si>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</si>
  <si>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</si>
  <si>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</si>
  <si>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</si>
  <si>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</si>
  <si>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</si>
  <si>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</si>
  <si>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</si>
  <si>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</si>
  <si>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</si>
  <si>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</si>
  <si>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</si>
  <si>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</si>
  <si>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</si>
  <si>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</si>
  <si>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</si>
  <si>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</si>
  <si>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</si>
  <si>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</si>
  <si>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</si>
  <si>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</si>
  <si>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</si>
  <si>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</si>
  <si>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</si>
  <si>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</si>
  <si>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</si>
  <si>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</si>
  <si>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</si>
  <si>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</si>
  <si>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</si>
  <si>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</si>
  <si>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</si>
  <si>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</si>
  <si>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</si>
  <si>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</si>
  <si>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</si>
  <si>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</si>
  <si>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</si>
  <si>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</si>
  <si>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</si>
  <si>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</si>
  <si>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</si>
  <si>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</si>
  <si>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</si>
  <si>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</si>
  <si>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</si>
  <si>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</si>
  <si>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</si>
  <si>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</si>
  <si>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</si>
  <si>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</si>
  <si>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</si>
  <si>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</si>
  <si>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</si>
  <si>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</si>
  <si>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</si>
  <si>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</si>
  <si>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</si>
  <si>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</si>
  <si>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</si>
  <si>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</si>
  <si>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</si>
  <si>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</si>
  <si>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</si>
  <si>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</si>
  <si>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</si>
  <si>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</si>
  <si>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</si>
  <si>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</si>
  <si>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</si>
  <si>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</si>
  <si>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</si>
  <si>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</si>
  <si>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</si>
  <si>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</si>
  <si>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</si>
  <si>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</si>
  <si>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</si>
  <si>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</si>
  <si>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</si>
  <si>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</si>
  <si>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</si>
  <si>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</si>
  <si>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</si>
  <si>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</si>
  <si>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</si>
  <si>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</si>
  <si>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</si>
  <si>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</si>
  <si>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</si>
  <si>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</si>
  <si>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</si>
  <si>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</si>
  <si>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</si>
  <si>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</si>
  <si>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</si>
  <si>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</si>
  <si>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</si>
  <si>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</si>
  <si>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</si>
  <si>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</si>
  <si>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</si>
  <si>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</si>
  <si>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</si>
  <si>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</si>
  <si>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</si>
  <si>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</si>
  <si>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</si>
  <si>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</si>
  <si>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</si>
  <si>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</si>
  <si>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</si>
  <si>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</si>
  <si>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</si>
  <si>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</si>
  <si>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</si>
  <si>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</si>
  <si>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</si>
  <si>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</si>
  <si>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</si>
  <si>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</si>
  <si>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</si>
  <si>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</si>
  <si>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</si>
  <si>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</si>
  <si>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</si>
  <si>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</si>
  <si>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</si>
  <si>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</si>
  <si>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</si>
  <si>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</si>
  <si>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</si>
  <si>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</si>
  <si>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</si>
  <si>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</si>
  <si>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</si>
  <si>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</si>
  <si>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</si>
  <si>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</si>
  <si>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</si>
  <si>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</si>
  <si>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</si>
  <si>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</si>
  <si>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</si>
  <si>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</si>
  <si>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</si>
  <si>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</si>
  <si>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</si>
  <si>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</si>
  <si>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</si>
  <si>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</si>
  <si>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</si>
  <si>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</si>
  <si>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</si>
  <si>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</si>
  <si>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</si>
  <si>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</si>
  <si>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</si>
  <si>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</si>
  <si>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</si>
  <si>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</si>
  <si>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</si>
  <si>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</si>
  <si>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</si>
  <si>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</si>
  <si>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</si>
  <si>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</si>
  <si>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</si>
  <si>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</si>
  <si>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</si>
  <si>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</si>
  <si>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</si>
  <si>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</si>
  <si>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</si>
  <si>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</si>
  <si>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</si>
  <si>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</si>
  <si>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</si>
  <si>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</si>
  <si>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</si>
  <si>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</si>
  <si>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</si>
  <si>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</si>
  <si>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</si>
  <si>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</si>
  <si>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</si>
  <si>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</si>
  <si>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</si>
  <si>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</si>
  <si>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</si>
  <si>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</si>
  <si>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</si>
  <si>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</si>
  <si>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</si>
  <si>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</si>
  <si>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</si>
  <si>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</si>
  <si>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</si>
  <si>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</si>
  <si>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</si>
  <si>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</si>
  <si>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</si>
  <si>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</si>
  <si>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</si>
  <si>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</si>
  <si>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</si>
  <si>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</si>
  <si>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</si>
  <si>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</si>
  <si>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</si>
  <si>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</si>
  <si>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</si>
  <si>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</si>
  <si>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</si>
  <si>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</si>
  <si>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</si>
  <si>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</si>
  <si>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</si>
  <si>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</si>
  <si>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</si>
  <si>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</si>
  <si>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</si>
  <si>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</si>
  <si>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</si>
  <si>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</si>
  <si>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</si>
  <si>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</si>
  <si>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</si>
  <si>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</si>
  <si>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</si>
  <si>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</si>
  <si>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</si>
  <si>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</si>
  <si>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</si>
  <si>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</si>
  <si>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</si>
  <si>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</si>
  <si>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</si>
  <si>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</si>
  <si>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</si>
  <si>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</si>
  <si>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</si>
  <si>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</si>
  <si>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</si>
  <si>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</si>
  <si>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</si>
  <si>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</si>
  <si>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</si>
  <si>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</si>
  <si>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</si>
  <si>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</si>
  <si>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</si>
  <si>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</si>
  <si>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</si>
  <si>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</si>
  <si>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</si>
  <si>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</si>
  <si>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</si>
  <si>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</si>
  <si>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</si>
  <si>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</si>
  <si>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</si>
  <si>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</si>
  <si>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</si>
  <si>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</si>
  <si>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</si>
  <si>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</si>
  <si>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</si>
  <si>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</si>
  <si>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</si>
  <si>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</si>
  <si>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</si>
  <si>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</si>
  <si>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</si>
  <si>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</si>
  <si>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</si>
  <si>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</si>
  <si>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</si>
  <si>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</si>
  <si>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</si>
  <si>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</si>
  <si>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</si>
  <si>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</si>
  <si>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</si>
  <si>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</si>
  <si>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</si>
  <si>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</si>
  <si>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</si>
  <si>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</si>
  <si>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</si>
  <si>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</si>
  <si>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</si>
  <si>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</si>
  <si>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</si>
  <si>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</si>
  <si>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</si>
  <si>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</si>
  <si>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</si>
  <si>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</si>
  <si>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</si>
  <si>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</si>
  <si>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</si>
  <si>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</si>
  <si>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</si>
  <si>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</si>
  <si>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</si>
  <si>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</si>
  <si>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</si>
  <si>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</si>
  <si>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</si>
  <si>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</si>
  <si>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</si>
  <si>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</si>
  <si>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</si>
  <si>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</si>
  <si>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</si>
  <si>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</si>
  <si>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</si>
  <si>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</si>
  <si>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</si>
  <si>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</si>
  <si>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</si>
  <si>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</si>
  <si>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</si>
  <si>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</si>
  <si>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</si>
  <si>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</si>
  <si>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</si>
  <si>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</si>
  <si>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</si>
  <si>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</si>
  <si>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</si>
  <si>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</si>
  <si>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</si>
  <si>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</si>
  <si>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</si>
  <si>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</si>
  <si>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</si>
  <si>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</si>
  <si>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</si>
  <si>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</si>
  <si>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</si>
  <si>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</si>
  <si>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</si>
  <si>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</si>
  <si>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</si>
  <si>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</si>
  <si>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</si>
  <si>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</si>
  <si>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</si>
  <si>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</si>
  <si>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</si>
  <si>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</si>
  <si>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</si>
  <si>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</si>
  <si>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</si>
  <si>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</si>
  <si>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</si>
  <si>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</si>
  <si>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</si>
  <si>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</si>
  <si>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</si>
  <si>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</si>
  <si>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</si>
  <si>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</si>
  <si>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</si>
  <si>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</si>
  <si>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</si>
  <si>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</si>
  <si>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</si>
  <si>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</si>
  <si>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</si>
  <si>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</si>
  <si>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</si>
  <si>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</si>
  <si>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</si>
  <si>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</si>
  <si>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</si>
  <si>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</si>
  <si>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</si>
  <si>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</si>
  <si>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</si>
  <si>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</si>
  <si>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</si>
  <si>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</si>
  <si>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</si>
  <si>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</si>
  <si>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</si>
  <si>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</si>
  <si>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</si>
  <si>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</si>
  <si>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</si>
  <si>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</si>
  <si>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</si>
  <si>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</si>
  <si>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</si>
  <si>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</si>
  <si>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</si>
  <si>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</si>
  <si>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</si>
  <si>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</si>
  <si>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</si>
  <si>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</si>
  <si>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</si>
  <si>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</si>
  <si>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</si>
  <si>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</si>
  <si>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</si>
  <si>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</si>
  <si>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</si>
  <si>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</si>
  <si>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</si>
  <si>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</si>
  <si>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</si>
  <si>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</si>
  <si>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</si>
  <si>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</si>
  <si>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</si>
  <si>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</si>
  <si>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</si>
  <si>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</si>
  <si>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</si>
  <si>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</si>
  <si>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</si>
  <si>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</si>
  <si>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</si>
  <si>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</si>
  <si>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</si>
  <si>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</si>
  <si>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</si>
  <si>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</si>
  <si>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</si>
  <si>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</si>
  <si>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</si>
  <si>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</si>
  <si>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</si>
  <si>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</si>
  <si>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</si>
  <si>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</si>
  <si>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</si>
  <si>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</si>
  <si>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</si>
  <si>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</si>
  <si>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</si>
  <si>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</si>
  <si>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</si>
  <si>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</si>
  <si>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</si>
  <si>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</si>
  <si>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</si>
  <si>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</si>
  <si>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</si>
  <si>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</si>
  <si>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</si>
  <si>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</si>
  <si>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</si>
  <si>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</si>
  <si>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</si>
  <si>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</si>
  <si>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</si>
  <si>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</si>
  <si>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</si>
  <si>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</si>
  <si>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</si>
  <si>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</si>
  <si>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</si>
  <si>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</si>
  <si>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</si>
  <si>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</si>
  <si>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</si>
  <si>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</si>
  <si>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</si>
  <si>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</si>
  <si>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</si>
  <si>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</si>
  <si>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</si>
  <si>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</si>
  <si>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</si>
  <si>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</si>
  <si>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</si>
  <si>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</si>
  <si>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</si>
  <si>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</si>
  <si>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</si>
  <si>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</si>
  <si>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</si>
  <si>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</si>
  <si>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</si>
  <si>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</si>
  <si>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</si>
  <si>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</si>
  <si>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</si>
  <si>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</si>
  <si>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</si>
  <si>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</si>
  <si>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</si>
  <si>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</si>
  <si>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</si>
  <si>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</si>
  <si>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</si>
  <si>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</si>
  <si>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</si>
  <si>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</si>
  <si>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</si>
  <si>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</si>
  <si>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</si>
  <si>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</si>
  <si>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</si>
  <si>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</si>
  <si>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</si>
  <si>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</si>
  <si>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</si>
  <si>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</si>
  <si>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</si>
  <si>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</si>
  <si>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</si>
  <si>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</si>
  <si>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</si>
  <si>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</si>
  <si>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</si>
  <si>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</si>
  <si>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</si>
  <si>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</si>
  <si>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</si>
  <si>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</si>
  <si>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</si>
  <si>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</si>
  <si>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</si>
  <si>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</si>
  <si>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</si>
  <si>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</si>
  <si>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</si>
  <si>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</si>
  <si>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</si>
  <si>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</si>
  <si>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</si>
  <si>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</si>
  <si>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</si>
  <si>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</si>
  <si>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</si>
  <si>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</si>
  <si>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</si>
  <si>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</si>
  <si>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</si>
  <si>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</si>
  <si>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</si>
  <si>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</si>
  <si>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</si>
  <si>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</si>
  <si>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</si>
  <si>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</si>
  <si>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</si>
  <si>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</si>
  <si>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</si>
  <si>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</si>
  <si>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</si>
  <si>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</si>
  <si>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</si>
  <si>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</si>
  <si>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</si>
  <si>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</si>
  <si>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</si>
  <si>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</si>
  <si>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</si>
  <si>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</si>
  <si>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</si>
  <si>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</si>
  <si>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</si>
  <si>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</si>
  <si>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</si>
  <si>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</si>
  <si>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</si>
  <si>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</si>
  <si>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</si>
  <si>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</si>
  <si>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</si>
  <si>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</si>
  <si>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</si>
  <si>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</si>
  <si>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</si>
  <si>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</si>
  <si>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</si>
  <si>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</si>
  <si>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</si>
  <si>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</si>
  <si>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</si>
  <si>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</si>
  <si>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</si>
  <si>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</si>
  <si>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</si>
  <si>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</si>
  <si>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</si>
  <si>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</si>
  <si>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</si>
  <si>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</si>
  <si>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</si>
  <si>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</si>
  <si>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</si>
  <si>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</si>
  <si>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</si>
  <si>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</si>
  <si>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</si>
  <si>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</si>
  <si>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</si>
  <si>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</si>
  <si>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</si>
  <si>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</si>
  <si>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</si>
  <si>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</si>
  <si>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</si>
  <si>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</si>
  <si>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</si>
  <si>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</si>
  <si>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</si>
  <si>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</si>
  <si>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</si>
  <si>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</si>
  <si>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</si>
  <si>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</si>
  <si>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</si>
  <si>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</si>
  <si>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</si>
  <si>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</si>
  <si>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</si>
  <si>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</si>
  <si>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</si>
  <si>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</si>
  <si>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</si>
  <si>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</si>
  <si>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</si>
  <si>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</si>
  <si>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</si>
  <si>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</si>
  <si>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</si>
  <si>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</si>
  <si>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</si>
  <si>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</si>
  <si>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</si>
  <si>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</si>
  <si>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</si>
  <si>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</si>
  <si>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</si>
  <si>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</si>
  <si>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</si>
  <si>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</si>
  <si>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</si>
  <si>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</si>
  <si>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</si>
  <si>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</si>
  <si>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</si>
  <si>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</si>
  <si>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</si>
  <si>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</si>
  <si>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</si>
  <si>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</si>
  <si>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</si>
  <si>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</si>
  <si>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</si>
  <si>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</si>
  <si>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</si>
  <si>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</si>
  <si>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</si>
  <si>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</si>
  <si>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</si>
  <si>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</si>
  <si>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</si>
  <si>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</si>
  <si>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</si>
  <si>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</si>
  <si>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</si>
  <si>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</si>
  <si>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</si>
  <si>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</si>
  <si>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</si>
  <si>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</si>
  <si>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</si>
  <si>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</si>
  <si>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</si>
  <si>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</si>
  <si>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</si>
  <si>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</si>
  <si>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</si>
  <si>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</si>
  <si>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</si>
  <si>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</si>
  <si>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</si>
  <si>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</si>
  <si>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</si>
  <si>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</si>
  <si>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</si>
  <si>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</si>
  <si>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</si>
  <si>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</si>
  <si>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</si>
  <si>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</si>
  <si>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</si>
  <si>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</si>
  <si>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</si>
  <si>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</si>
  <si>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</si>
  <si>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</si>
  <si>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</si>
  <si>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</si>
  <si>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</si>
  <si>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</si>
  <si>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</si>
  <si>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</si>
  <si>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</si>
  <si>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</si>
  <si>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</si>
  <si>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</si>
  <si>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</si>
  <si>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</si>
  <si>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</si>
  <si>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</si>
  <si>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</si>
  <si>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</si>
  <si>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</si>
  <si>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</si>
  <si>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</si>
  <si>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</si>
  <si>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</si>
  <si>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</si>
  <si>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</si>
  <si>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</si>
  <si>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</si>
  <si>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</si>
  <si>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</si>
  <si>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</si>
  <si>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</si>
  <si>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</si>
  <si>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</si>
  <si>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</si>
  <si>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</si>
  <si>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</si>
  <si>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</si>
  <si>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</si>
  <si>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</si>
  <si>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</si>
  <si>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</si>
  <si>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</si>
  <si>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</si>
  <si>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</si>
  <si>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</si>
  <si>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</si>
  <si>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</si>
  <si>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</si>
  <si>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</si>
  <si>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</si>
  <si>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</si>
  <si>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</si>
  <si>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</si>
  <si>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</si>
  <si>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</si>
  <si>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</si>
  <si>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</si>
  <si>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</si>
  <si>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</si>
  <si>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</si>
  <si>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</si>
  <si>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</si>
  <si>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</si>
  <si>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</si>
  <si>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</si>
  <si>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</si>
  <si>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</si>
  <si>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</si>
  <si>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</si>
  <si>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</si>
  <si>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</si>
  <si>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</si>
  <si>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</si>
  <si>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</si>
  <si>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</si>
  <si>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</si>
  <si>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</si>
  <si>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</si>
  <si>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</si>
  <si>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</si>
  <si>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</si>
  <si>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</si>
  <si>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</si>
  <si>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</si>
  <si>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</si>
  <si>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</si>
  <si>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</si>
  <si>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</si>
  <si>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</si>
  <si>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</si>
  <si>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</si>
  <si>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</si>
  <si>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</si>
  <si>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</si>
  <si>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</si>
  <si>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</si>
  <si>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</si>
  <si>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</si>
  <si>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</si>
  <si>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</si>
  <si>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</si>
  <si>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</si>
  <si>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</si>
  <si>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</si>
  <si>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</si>
  <si>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</si>
  <si>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</si>
  <si>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</si>
  <si>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</si>
  <si>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</si>
  <si>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</si>
  <si>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</si>
  <si>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</si>
  <si>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</si>
  <si>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</si>
  <si>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</si>
  <si>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</si>
  <si>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</si>
  <si>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</si>
  <si>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</si>
  <si>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</si>
  <si>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</si>
  <si>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</si>
  <si>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</si>
  <si>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</si>
  <si>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</si>
  <si>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</si>
  <si>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</si>
  <si>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</si>
  <si>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</si>
  <si>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</si>
  <si>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</si>
  <si>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</si>
  <si>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</si>
  <si>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</si>
  <si>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</si>
  <si>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</si>
  <si>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</si>
  <si>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</si>
  <si>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</si>
  <si>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</si>
  <si>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</si>
  <si>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</si>
  <si>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</si>
  <si>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</si>
  <si>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</si>
  <si>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</si>
  <si>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</si>
  <si>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</si>
  <si>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</si>
  <si>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</si>
  <si>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</si>
  <si>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</si>
  <si>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</si>
  <si>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</si>
  <si>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</si>
  <si>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</si>
  <si>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</si>
  <si>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</si>
  <si>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</si>
  <si>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</si>
  <si>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</si>
  <si>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</si>
  <si>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</si>
  <si>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</si>
  <si>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</si>
  <si>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</si>
  <si>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</si>
  <si>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</si>
  <si>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</si>
  <si>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</si>
  <si>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</si>
  <si>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</si>
  <si>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</si>
  <si>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</si>
  <si>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</si>
  <si>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</si>
  <si>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</si>
  <si>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</si>
  <si>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</si>
  <si>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</si>
  <si>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</si>
  <si>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</si>
  <si>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</si>
  <si>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</si>
  <si>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</si>
  <si>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</si>
  <si>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</si>
  <si>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</si>
  <si>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</si>
  <si>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</si>
  <si>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</si>
  <si>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</si>
  <si>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</si>
  <si>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</si>
  <si>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</si>
  <si>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</si>
  <si>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</si>
  <si>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</si>
  <si>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</si>
  <si>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</si>
  <si>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</si>
  <si>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</si>
  <si>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</si>
  <si>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</si>
  <si>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</si>
  <si>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</si>
  <si>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</si>
  <si>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</si>
  <si>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</si>
  <si>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</si>
  <si>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</si>
  <si>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</si>
  <si>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</si>
  <si>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</si>
  <si>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</si>
  <si>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</si>
  <si>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</si>
  <si>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</si>
  <si>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</si>
  <si>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</si>
  <si>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</si>
  <si>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</si>
  <si>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</si>
  <si>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</si>
  <si>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</si>
  <si>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</si>
  <si>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</si>
  <si>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</si>
  <si>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</si>
  <si>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</si>
  <si>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</si>
  <si>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</si>
  <si>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</si>
  <si>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</si>
  <si>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</si>
  <si>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</si>
  <si>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</si>
  <si>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</si>
  <si>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</si>
  <si>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</si>
  <si>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</si>
  <si>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</si>
  <si>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</si>
  <si>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</si>
  <si>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</si>
  <si>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</si>
  <si>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</si>
  <si>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</si>
  <si>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</si>
  <si>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</si>
  <si>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</si>
  <si>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</si>
  <si>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</si>
  <si>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</si>
  <si>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</si>
  <si>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</si>
  <si>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</si>
  <si>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</si>
  <si>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</si>
  <si>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</si>
  <si>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</si>
  <si>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</si>
  <si>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</si>
  <si>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</si>
  <si>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</si>
  <si>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</si>
  <si>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</si>
  <si>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</si>
  <si>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</si>
  <si>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</si>
  <si>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</si>
  <si>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</si>
  <si>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</si>
  <si>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</si>
  <si>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</si>
  <si>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</si>
  <si>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</si>
  <si>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</si>
  <si>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</si>
  <si>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</si>
  <si>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</si>
  <si>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</si>
  <si>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</si>
  <si>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</si>
  <si>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</si>
  <si>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</si>
  <si>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</si>
  <si>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</si>
  <si>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</si>
  <si>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</si>
  <si>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</si>
  <si>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</si>
  <si>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</si>
  <si>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</si>
  <si>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</si>
  <si>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</si>
  <si>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</si>
  <si>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</si>
  <si>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</si>
  <si>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</si>
  <si>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</si>
  <si>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</si>
  <si>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</si>
  <si>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</si>
  <si>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</si>
  <si>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</si>
  <si>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</si>
  <si>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</si>
  <si>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</si>
  <si>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</si>
  <si>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</si>
  <si>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</si>
  <si>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</si>
  <si>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</si>
  <si>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</si>
  <si>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</si>
  <si>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</si>
  <si>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</si>
  <si>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</si>
  <si>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</si>
  <si>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</si>
  <si>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</si>
  <si>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</si>
  <si>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</si>
  <si>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</si>
  <si>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</si>
  <si>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</si>
  <si>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</si>
  <si>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</si>
  <si>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</si>
  <si>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</si>
  <si>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</si>
  <si>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</si>
  <si>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</si>
  <si>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</si>
  <si>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</si>
  <si>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</si>
  <si>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</si>
  <si>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</si>
  <si>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</si>
  <si>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</si>
  <si>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</si>
  <si>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</si>
  <si>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</si>
  <si>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</si>
  <si>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</si>
  <si>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</si>
  <si>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</si>
  <si>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</si>
  <si>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</si>
  <si>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</si>
  <si>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</si>
  <si>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</si>
  <si>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</si>
  <si>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</si>
  <si>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</si>
  <si>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</si>
  <si>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</si>
  <si>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</si>
  <si>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</si>
  <si>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</si>
  <si>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</si>
  <si>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</si>
  <si>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</si>
  <si>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</si>
  <si>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</si>
  <si>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</si>
  <si>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</si>
  <si>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</si>
  <si>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</si>
  <si>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</si>
  <si>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</si>
  <si>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</si>
  <si>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</si>
  <si>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</si>
  <si>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</si>
  <si>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</si>
  <si>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</si>
  <si>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</si>
  <si>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</si>
  <si>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</si>
  <si>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</si>
  <si>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</si>
  <si>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</si>
  <si>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</si>
  <si>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</si>
  <si>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</si>
  <si>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</si>
  <si>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</si>
  <si>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</si>
  <si>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</si>
  <si>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</si>
  <si>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</si>
  <si>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</si>
  <si>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</si>
  <si>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</si>
  <si>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</si>
  <si>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</si>
  <si>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</si>
  <si>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</si>
  <si>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</si>
  <si>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</si>
  <si>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</si>
  <si>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</si>
  <si>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</si>
  <si>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</si>
  <si>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</si>
  <si>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</si>
  <si>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</si>
  <si>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</si>
  <si>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</si>
  <si>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</si>
  <si>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</si>
  <si>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</si>
  <si>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</si>
  <si>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</si>
  <si>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</si>
  <si>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</si>
  <si>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</si>
  <si>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</si>
  <si>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</si>
  <si>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</si>
  <si>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</si>
  <si>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</si>
  <si>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</si>
  <si>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</si>
  <si>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</si>
  <si>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</si>
  <si>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</si>
  <si>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</si>
  <si>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</si>
  <si>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</si>
  <si>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</si>
  <si>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</si>
  <si>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</si>
  <si>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</si>
  <si>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</si>
  <si>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</si>
  <si>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</si>
  <si>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</si>
  <si>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</si>
  <si>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</si>
  <si>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</si>
  <si>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</si>
  <si>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</si>
  <si>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</si>
  <si>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</si>
  <si>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</si>
  <si>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</si>
  <si>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</si>
  <si>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</si>
  <si>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</si>
  <si>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</si>
  <si>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</si>
  <si>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</si>
  <si>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</si>
  <si>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</si>
  <si>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</si>
  <si>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</si>
  <si>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</si>
  <si>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</si>
  <si>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</si>
  <si>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</si>
  <si>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</si>
  <si>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</si>
  <si>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</si>
  <si>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</si>
  <si>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</si>
  <si>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</si>
  <si>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</si>
  <si>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</si>
  <si>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</si>
  <si>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</si>
  <si>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</si>
  <si>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</si>
  <si>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</si>
  <si>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</si>
  <si>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</si>
  <si>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</si>
  <si>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</si>
  <si>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</si>
  <si>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</si>
  <si>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</si>
  <si>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</si>
  <si>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</si>
  <si>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</si>
  <si>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</si>
  <si>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</si>
  <si>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</si>
  <si>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</si>
  <si>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</si>
  <si>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</si>
  <si>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</si>
  <si>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</si>
  <si>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</si>
  <si>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</si>
  <si>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</si>
  <si>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</si>
  <si>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</si>
  <si>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</si>
  <si>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</si>
  <si>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</si>
  <si>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</si>
  <si>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</si>
  <si>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</si>
  <si>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</si>
  <si>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</si>
  <si>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</si>
  <si>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</si>
  <si>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</si>
  <si>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</si>
  <si>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</si>
  <si>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</si>
  <si>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</si>
  <si>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</si>
  <si>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</si>
  <si>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</si>
  <si>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</si>
  <si>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</si>
  <si>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</si>
  <si>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</si>
  <si>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</si>
  <si>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</si>
  <si>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</si>
  <si>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</si>
  <si>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</si>
  <si>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</si>
  <si>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</si>
  <si>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</si>
  <si>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</si>
  <si>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</si>
  <si>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</si>
  <si>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</si>
  <si>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</si>
  <si>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</si>
  <si>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</si>
  <si>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</si>
  <si>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</si>
  <si>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</si>
  <si>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</si>
  <si>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</si>
  <si>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</si>
  <si>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</si>
  <si>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</si>
  <si>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</si>
  <si>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</si>
  <si>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</si>
  <si>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</si>
  <si>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</si>
  <si>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</si>
  <si>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</si>
  <si>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</si>
  <si>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</si>
  <si>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</si>
  <si>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</si>
  <si>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</si>
  <si>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</si>
  <si>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</si>
  <si>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</si>
  <si>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</si>
  <si>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</si>
  <si>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</si>
  <si>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</si>
  <si>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</si>
  <si>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</si>
  <si>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</si>
  <si>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</si>
  <si>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</si>
  <si>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</si>
  <si>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</si>
  <si>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</si>
  <si>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</si>
  <si>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</si>
  <si>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</si>
  <si>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</si>
  <si>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</si>
  <si>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</si>
  <si>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</si>
  <si>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</si>
  <si>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</si>
  <si>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</si>
  <si>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</si>
  <si>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</si>
  <si>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</si>
  <si>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</si>
  <si>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</si>
  <si>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</si>
  <si>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</si>
  <si>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</si>
  <si>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</si>
  <si>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</si>
  <si>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</si>
  <si>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</si>
  <si>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</si>
  <si>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</si>
  <si>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</si>
  <si>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</si>
  <si>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</si>
  <si>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</si>
  <si>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</si>
  <si>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</si>
  <si>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</si>
  <si>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</si>
  <si>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</si>
  <si>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</si>
  <si>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</si>
  <si>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</si>
  <si>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</si>
  <si>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</si>
  <si>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</si>
  <si>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</si>
  <si>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</si>
  <si>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</si>
  <si>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</si>
  <si>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</si>
  <si>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</si>
  <si>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</si>
  <si>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</si>
  <si>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</si>
  <si>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</si>
  <si>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</si>
  <si>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</si>
  <si>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</si>
  <si>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</si>
  <si>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</si>
  <si>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</si>
  <si>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</si>
  <si>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</si>
  <si>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</si>
  <si>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</si>
  <si>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</si>
  <si>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</si>
  <si>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</si>
  <si>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</si>
  <si>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</si>
  <si>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</si>
  <si>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</si>
  <si>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</si>
  <si>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</si>
  <si>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</si>
  <si>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</si>
  <si>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</si>
  <si>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</si>
  <si>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</si>
  <si>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</si>
  <si>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</si>
  <si>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</si>
  <si>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</si>
  <si>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</si>
  <si>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</si>
  <si>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</si>
  <si>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</si>
  <si>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</si>
  <si>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</si>
  <si>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</si>
  <si>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</si>
  <si>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</si>
  <si>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</si>
  <si>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</si>
  <si>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</si>
  <si>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</si>
  <si>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</si>
  <si>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</si>
  <si>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</si>
  <si>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</si>
  <si>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</si>
  <si>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</si>
  <si>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</si>
  <si>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</si>
  <si>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</si>
  <si>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</si>
  <si>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</si>
  <si>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</si>
  <si>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</si>
  <si>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</si>
  <si>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</si>
  <si>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</si>
  <si>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</si>
  <si>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</si>
  <si>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</si>
  <si>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</si>
  <si>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</si>
  <si>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</si>
  <si>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</si>
  <si>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</si>
  <si>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</si>
  <si>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</si>
  <si>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</si>
  <si>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</si>
  <si>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</si>
  <si>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</si>
  <si>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</si>
  <si>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</si>
  <si>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</si>
  <si>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</si>
  <si>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</si>
  <si>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</si>
  <si>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</si>
  <si>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</si>
  <si>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</si>
  <si>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</si>
  <si>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</si>
  <si>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</si>
  <si>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</si>
  <si>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</si>
  <si>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</si>
  <si>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</si>
  <si>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</si>
  <si>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</si>
  <si>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</si>
  <si>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</si>
  <si>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</si>
  <si>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</si>
  <si>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</si>
  <si>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</si>
  <si>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</si>
  <si>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</si>
  <si>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</si>
  <si>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</si>
  <si>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</si>
  <si>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</si>
  <si>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</si>
  <si>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</si>
  <si>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</si>
  <si>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</si>
  <si>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</si>
  <si>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</si>
  <si>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</si>
  <si>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</si>
  <si>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</si>
  <si>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</si>
  <si>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</si>
  <si>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</si>
  <si>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</si>
  <si>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</si>
  <si>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</si>
  <si>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</si>
  <si>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</si>
  <si>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</si>
  <si>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</si>
  <si>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</si>
  <si>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</si>
  <si>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</si>
  <si>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</si>
  <si>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</si>
  <si>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</si>
  <si>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</si>
  <si>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</si>
  <si>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</si>
  <si>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</si>
  <si>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</si>
  <si>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</si>
  <si>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</si>
  <si>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</si>
  <si>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</si>
  <si>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</si>
  <si>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</si>
  <si>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</si>
  <si>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</si>
  <si>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</si>
  <si>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</si>
  <si>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</si>
  <si>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</si>
  <si>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</si>
  <si>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</si>
  <si>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</si>
  <si>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</si>
  <si>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</si>
  <si>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</si>
  <si>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</si>
  <si>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</si>
  <si>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</si>
  <si>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</si>
  <si>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</si>
  <si>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</si>
  <si>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</si>
  <si>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</si>
  <si>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</si>
  <si>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</si>
  <si>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</si>
  <si>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</si>
  <si>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</si>
  <si>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</si>
  <si>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</si>
  <si>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</si>
  <si>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</si>
  <si>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</si>
  <si>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</si>
  <si>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</si>
  <si>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</si>
  <si>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</si>
  <si>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</si>
  <si>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</si>
  <si>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</si>
  <si>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</si>
  <si>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</si>
  <si>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</si>
  <si>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</si>
  <si>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</si>
  <si>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</si>
  <si>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</si>
  <si>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</si>
  <si>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</si>
  <si>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</si>
  <si>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</si>
  <si>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</si>
  <si>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</si>
  <si>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</si>
  <si>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</si>
  <si>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</si>
  <si>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</si>
  <si>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</si>
  <si>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</si>
  <si>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</si>
  <si>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</si>
  <si>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</si>
  <si>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</si>
  <si>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</si>
  <si>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</si>
  <si>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</si>
  <si>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</si>
  <si>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</si>
  <si>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</si>
  <si>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</si>
  <si>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</si>
  <si>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</si>
  <si>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</si>
  <si>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</si>
  <si>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</si>
  <si>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</si>
  <si>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</si>
  <si>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</si>
  <si>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</si>
  <si>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</si>
  <si>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</si>
  <si>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</si>
  <si>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</si>
  <si>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</si>
  <si>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</si>
  <si>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</si>
  <si>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</si>
  <si>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</si>
  <si>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</si>
  <si>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</si>
  <si>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</si>
  <si>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</si>
  <si>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</si>
  <si>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</si>
  <si>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</si>
  <si>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</si>
  <si>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</si>
  <si>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</si>
  <si>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</si>
  <si>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</si>
  <si>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</si>
  <si>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</si>
  <si>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</si>
  <si>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</si>
  <si>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</si>
  <si>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</si>
  <si>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</si>
  <si>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</si>
  <si>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</si>
  <si>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</si>
  <si>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</si>
  <si>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</si>
  <si>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</si>
  <si>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</si>
  <si>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</si>
  <si>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</si>
  <si>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</si>
  <si>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</si>
  <si>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</si>
  <si>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</si>
  <si>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</si>
  <si>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</si>
  <si>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</si>
  <si>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</si>
  <si>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</si>
  <si>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</si>
  <si>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</si>
  <si>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</si>
  <si>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</si>
  <si>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</si>
  <si>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</si>
  <si>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</si>
  <si>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</si>
  <si>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</si>
  <si>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</si>
  <si>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</si>
  <si>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</si>
  <si>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</si>
  <si>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</si>
  <si>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</si>
  <si>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</si>
  <si>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</si>
  <si>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</si>
  <si>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</si>
  <si>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</si>
  <si>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</si>
  <si>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</si>
  <si>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</si>
  <si>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</si>
  <si>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</si>
  <si>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</si>
  <si>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</si>
  <si>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</si>
  <si>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</si>
  <si>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</si>
  <si>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</si>
  <si>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</si>
  <si>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</si>
  <si>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</si>
  <si>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</si>
  <si>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</si>
  <si>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</si>
  <si>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</si>
  <si>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</si>
  <si>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</si>
  <si>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</si>
  <si>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</si>
  <si>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</si>
  <si>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</si>
  <si>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</si>
  <si>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</si>
  <si>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</si>
  <si>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</si>
  <si>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</si>
  <si>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</si>
  <si>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</si>
  <si>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</si>
  <si>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</si>
  <si>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</si>
  <si>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</si>
  <si>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</si>
  <si>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</si>
  <si>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</si>
  <si>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</si>
  <si>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</si>
  <si>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</si>
  <si>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</si>
  <si>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</si>
  <si>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</si>
  <si>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</si>
  <si>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</si>
  <si>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</si>
  <si>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</si>
  <si>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</si>
  <si>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</si>
  <si>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</si>
  <si>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</si>
  <si>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</si>
  <si>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</si>
  <si>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</si>
  <si>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</si>
  <si>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</si>
  <si>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</si>
  <si>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</si>
  <si>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</si>
  <si>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</si>
  <si>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</si>
  <si>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</si>
  <si>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</si>
  <si>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</si>
  <si>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</si>
  <si>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</si>
  <si>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</si>
  <si>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</si>
  <si>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</si>
  <si>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</si>
  <si>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</si>
  <si>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</si>
  <si>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</si>
  <si>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</si>
  <si>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</si>
  <si>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</si>
  <si>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</si>
  <si>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</si>
  <si>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</si>
  <si>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</si>
  <si>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</si>
  <si>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</si>
  <si>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</si>
  <si>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</si>
  <si>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</si>
  <si>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</si>
  <si>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</si>
  <si>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</si>
  <si>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</si>
  <si>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</si>
  <si>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</si>
  <si>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</si>
  <si>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</si>
  <si>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</si>
  <si>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</si>
  <si>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</si>
  <si>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</si>
  <si>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</si>
  <si>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</si>
  <si>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</si>
  <si>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</si>
  <si>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</si>
  <si>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</si>
  <si>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</si>
  <si>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</si>
  <si>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</si>
  <si>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</si>
  <si>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</si>
  <si>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</si>
  <si>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</si>
  <si>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</si>
  <si>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</si>
  <si>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</si>
  <si>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</si>
  <si>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</si>
  <si>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</si>
  <si>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</si>
  <si>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</si>
  <si>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</si>
  <si>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</si>
  <si>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</si>
  <si>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</si>
  <si>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</si>
  <si>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</si>
  <si>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</si>
  <si>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</si>
  <si>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</si>
  <si>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</si>
  <si>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</si>
  <si>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</si>
  <si>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</si>
  <si>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</si>
  <si>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</si>
  <si>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</si>
  <si>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</si>
  <si>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</si>
  <si>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</si>
  <si>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</si>
  <si>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</si>
  <si>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</si>
  <si>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</si>
  <si>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</si>
  <si>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</si>
  <si>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</si>
  <si>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</si>
  <si>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</si>
  <si>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</si>
  <si>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</si>
  <si>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</si>
  <si>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</si>
  <si>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</si>
  <si>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</si>
  <si>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</si>
  <si>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</si>
  <si>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</si>
  <si>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</si>
  <si>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</si>
  <si>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</si>
  <si>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</si>
  <si>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</si>
  <si>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</si>
  <si>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</si>
  <si>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</si>
  <si>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</si>
  <si>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</si>
  <si>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</si>
  <si>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</si>
  <si>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</si>
  <si>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</si>
  <si>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</si>
  <si>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</si>
  <si>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</si>
  <si>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</si>
  <si>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</si>
  <si>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</si>
  <si>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</si>
  <si>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</si>
  <si>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</si>
  <si>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</si>
  <si>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</si>
  <si>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</si>
  <si>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</si>
  <si>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</si>
  <si>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</si>
  <si>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</si>
  <si>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</si>
  <si>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</si>
  <si>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</si>
  <si>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</si>
  <si>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</si>
  <si>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</si>
  <si>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</si>
  <si>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</si>
  <si>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</si>
  <si>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</si>
  <si>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</si>
  <si>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</si>
  <si>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</si>
  <si>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</si>
  <si>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</si>
  <si>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</si>
  <si>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</si>
  <si>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</si>
  <si>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</si>
  <si>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</si>
  <si>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</si>
  <si>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</si>
  <si>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</si>
  <si>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</si>
  <si>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</si>
  <si>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</si>
  <si>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</si>
  <si>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</si>
  <si>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</si>
  <si>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</si>
  <si>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</si>
  <si>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</si>
  <si>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</si>
  <si>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</si>
  <si>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</si>
  <si>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</si>
  <si>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</si>
  <si>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</si>
  <si>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</si>
  <si>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</si>
  <si>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</si>
  <si>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</si>
  <si>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</si>
  <si>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</si>
  <si>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</si>
  <si>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</si>
  <si>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</si>
  <si>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</si>
  <si>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</si>
  <si>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</si>
  <si>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</si>
  <si>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</si>
  <si>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</si>
  <si>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</si>
  <si>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</si>
  <si>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</si>
  <si>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</si>
  <si>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</si>
  <si>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</si>
  <si>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</si>
  <si>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</si>
  <si>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</si>
  <si>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</si>
  <si>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</si>
  <si>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</si>
  <si>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</si>
  <si>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</si>
  <si>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</si>
  <si>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</si>
  <si>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</si>
  <si>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</si>
  <si>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</si>
  <si>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</si>
  <si>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</si>
  <si>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</si>
  <si>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</si>
  <si>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</si>
  <si>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</si>
  <si>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</si>
  <si>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</si>
  <si>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</si>
  <si>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</si>
  <si>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</si>
  <si>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</si>
  <si>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</si>
  <si>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</si>
  <si>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</si>
  <si>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</si>
  <si>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</si>
  <si>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</si>
  <si>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</si>
  <si>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</si>
  <si>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</si>
  <si>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</si>
  <si>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</si>
  <si>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</si>
  <si>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</si>
  <si>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</si>
  <si>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</si>
  <si>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</si>
  <si>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</si>
  <si>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</si>
  <si>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</si>
  <si>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</si>
  <si>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</si>
  <si>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</si>
  <si>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</si>
  <si>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</si>
  <si>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</si>
  <si>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</si>
  <si>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</si>
  <si>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</si>
  <si>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</si>
  <si>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</si>
  <si>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</si>
  <si>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</si>
  <si>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</si>
  <si>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</si>
  <si>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</si>
  <si>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</si>
  <si>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</si>
  <si>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</si>
  <si>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</si>
  <si>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</si>
  <si>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</si>
  <si>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</si>
  <si>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</si>
  <si>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</si>
  <si>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</si>
  <si>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</si>
  <si>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</si>
  <si>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</si>
  <si>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</si>
  <si>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</si>
  <si>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</si>
  <si>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</si>
  <si>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</si>
  <si>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</si>
  <si>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</si>
  <si>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</si>
  <si>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</si>
  <si>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</si>
  <si>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</si>
  <si>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</si>
  <si>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</si>
  <si>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</si>
  <si>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</si>
  <si>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</si>
  <si>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</si>
  <si>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</si>
  <si>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</si>
  <si>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</si>
  <si>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</si>
  <si>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</si>
  <si>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</si>
  <si>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</si>
  <si>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</si>
  <si>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</si>
  <si>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</si>
  <si>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</si>
  <si>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</si>
  <si>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</si>
  <si>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</si>
  <si>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</si>
  <si>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</si>
  <si>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</si>
  <si>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</si>
  <si>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</si>
  <si>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</si>
  <si>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</si>
  <si>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</si>
  <si>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</si>
  <si>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</si>
  <si>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</si>
  <si>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</si>
  <si>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</si>
  <si>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</si>
  <si>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</si>
  <si>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</si>
  <si>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</si>
  <si>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</si>
  <si>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</si>
  <si>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</si>
  <si>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</si>
  <si>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</si>
  <si>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</si>
  <si>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</si>
  <si>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</si>
  <si>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</si>
  <si>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</si>
  <si>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</si>
  <si>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</si>
  <si>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</si>
  <si>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</si>
  <si>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</si>
  <si>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</si>
  <si>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</si>
  <si>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</si>
  <si>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</si>
  <si>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</si>
  <si>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</si>
  <si>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</si>
  <si>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</si>
  <si>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</si>
  <si>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</si>
  <si>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</si>
  <si>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</si>
  <si>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</si>
  <si>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</si>
  <si>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</si>
  <si>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</si>
  <si>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</si>
  <si>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</si>
  <si>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</si>
  <si>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</si>
  <si>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</si>
  <si>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</si>
  <si>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</si>
  <si>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</si>
  <si>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</si>
  <si>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</si>
  <si>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</si>
  <si>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</si>
  <si>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</si>
  <si>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</si>
  <si>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</si>
  <si>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</si>
  <si>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</si>
  <si>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</si>
  <si>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</si>
  <si>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</si>
  <si>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</si>
  <si>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</si>
  <si>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</si>
  <si>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</si>
  <si>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</si>
  <si>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</si>
  <si>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</si>
  <si>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</si>
  <si>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</si>
  <si>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</si>
  <si>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</si>
  <si>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</si>
  <si>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</si>
  <si>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</si>
  <si>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</si>
  <si>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</si>
  <si>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</si>
  <si>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</si>
  <si>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</si>
  <si>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</si>
  <si>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</si>
  <si>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</si>
  <si>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</si>
  <si>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</si>
  <si>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</si>
  <si>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</si>
  <si>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</si>
  <si>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</si>
  <si>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</si>
  <si>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</si>
  <si>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</si>
  <si>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</si>
  <si>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</si>
  <si>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</si>
  <si>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</si>
  <si>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</si>
  <si>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</si>
  <si>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</si>
  <si>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</si>
  <si>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</si>
  <si>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</si>
  <si>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</si>
  <si>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</si>
  <si>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</si>
  <si>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</si>
  <si>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</si>
  <si>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</si>
  <si>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</si>
  <si>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</si>
  <si>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</si>
  <si>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</si>
  <si>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</si>
  <si>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</si>
  <si>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</si>
  <si>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</si>
  <si>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</si>
  <si>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</si>
  <si>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</si>
  <si>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</si>
  <si>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</si>
  <si>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</si>
  <si>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</si>
  <si>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</si>
  <si>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</si>
  <si>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</si>
  <si>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</si>
  <si>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</si>
  <si>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</si>
  <si>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</si>
  <si>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</si>
  <si>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</si>
  <si>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</si>
  <si>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</si>
  <si>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</si>
  <si>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</si>
  <si>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</si>
  <si>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</si>
  <si>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</si>
  <si>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</si>
  <si>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</si>
  <si>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</si>
  <si>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</si>
  <si>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</si>
  <si>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</si>
  <si>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</si>
  <si>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</si>
  <si>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</si>
  <si>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</si>
  <si>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</si>
  <si>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</si>
  <si>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</si>
  <si>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</si>
  <si>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</si>
  <si>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</si>
  <si>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</si>
  <si>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</si>
  <si>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</si>
  <si>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</si>
  <si>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</si>
  <si>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</si>
  <si>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</si>
  <si>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</si>
  <si>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</si>
  <si>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</si>
  <si>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</si>
  <si>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</si>
  <si>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</si>
  <si>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</si>
  <si>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</si>
  <si>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</si>
  <si>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</si>
  <si>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</si>
  <si>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</si>
  <si>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</si>
  <si>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</si>
  <si>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</si>
  <si>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</si>
  <si>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</si>
  <si>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</si>
  <si>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</si>
  <si>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</si>
  <si>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</si>
  <si>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</si>
  <si>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</si>
  <si>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</si>
  <si>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</si>
  <si>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</si>
  <si>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</si>
  <si>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</si>
  <si>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</si>
  <si>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</si>
  <si>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</si>
  <si>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</si>
  <si>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</si>
  <si>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</si>
  <si>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</si>
  <si>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</si>
  <si>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</si>
  <si>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</si>
  <si>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</si>
  <si>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</si>
  <si>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</si>
  <si>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</si>
  <si>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</si>
  <si>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</si>
  <si>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</si>
  <si>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</si>
  <si>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</si>
  <si>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</si>
  <si>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</si>
  <si>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</si>
  <si>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</si>
  <si>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</si>
  <si>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</si>
  <si>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</si>
  <si>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</si>
  <si>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</si>
  <si>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</si>
  <si>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</si>
  <si>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</si>
  <si>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</si>
  <si>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</si>
  <si>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</si>
  <si>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</si>
  <si>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</si>
  <si>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</si>
  <si>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</si>
  <si>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</si>
  <si>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</si>
  <si>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</si>
  <si>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</si>
  <si>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</si>
  <si>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</si>
  <si>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</si>
  <si>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</si>
  <si>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</si>
  <si>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</si>
  <si>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</si>
  <si>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</si>
  <si>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</si>
  <si>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</si>
  <si>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</si>
  <si>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</si>
  <si>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</si>
  <si>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</si>
  <si>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</si>
  <si>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</si>
  <si>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</si>
  <si>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</si>
  <si>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</si>
  <si>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</si>
  <si>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</si>
  <si>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</si>
  <si>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</si>
  <si>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</si>
  <si>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</si>
  <si>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</si>
  <si>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</si>
  <si>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</si>
  <si>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</si>
  <si>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</si>
  <si>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</si>
  <si>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</si>
  <si>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</si>
  <si>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</si>
  <si>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</si>
  <si>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</si>
  <si>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</si>
  <si>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</si>
  <si>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</si>
  <si>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</si>
  <si>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</si>
  <si>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</si>
  <si>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</si>
  <si>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</si>
  <si>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</si>
  <si>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</si>
  <si>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</si>
  <si>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</si>
  <si>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</si>
  <si>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</si>
  <si>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</si>
  <si>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</si>
  <si>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</si>
  <si>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</si>
  <si>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</si>
  <si>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</si>
  <si>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</si>
  <si>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</si>
  <si>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</si>
  <si>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</si>
  <si>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</si>
  <si>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</si>
  <si>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</si>
  <si>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</si>
  <si>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</si>
  <si>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</si>
  <si>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</si>
  <si>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</si>
  <si>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</si>
  <si>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</si>
  <si>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</si>
  <si>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</si>
  <si>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</si>
  <si>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</si>
  <si>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</si>
  <si>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</si>
  <si>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</si>
  <si>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</si>
  <si>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</si>
  <si>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</si>
  <si>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</si>
  <si>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</si>
  <si>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</si>
  <si>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</si>
  <si>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</si>
  <si>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</si>
  <si>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</si>
  <si>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</si>
  <si>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</si>
  <si>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</si>
  <si>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</si>
  <si>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</si>
  <si>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</si>
  <si>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</si>
  <si>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</si>
  <si>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</si>
  <si>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</si>
  <si>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</si>
  <si>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</si>
  <si>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</si>
  <si>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</si>
  <si>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</si>
  <si>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</si>
  <si>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</si>
  <si>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</si>
  <si>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</si>
  <si>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</si>
  <si>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</si>
  <si>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</si>
  <si>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</si>
  <si>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</si>
  <si>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</si>
  <si>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</si>
  <si>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</si>
  <si>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</si>
  <si>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</si>
  <si>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</si>
  <si>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</si>
  <si>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</si>
  <si>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</si>
  <si>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</si>
  <si>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</si>
  <si>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</si>
  <si>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</si>
  <si>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</si>
  <si>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</si>
  <si>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</si>
  <si>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</si>
  <si>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</si>
  <si>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</si>
  <si>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</si>
  <si>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</si>
  <si>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</si>
  <si>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</si>
  <si>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</si>
  <si>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</si>
  <si>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</si>
  <si>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</si>
  <si>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</si>
  <si>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</si>
  <si>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</si>
  <si>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</si>
  <si>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</si>
  <si>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</si>
  <si>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</si>
  <si>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</si>
  <si>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</si>
  <si>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</si>
  <si>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</si>
  <si>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</si>
  <si>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</si>
  <si>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</si>
  <si>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</si>
  <si>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</si>
  <si>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</si>
  <si>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</si>
  <si>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</si>
  <si>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</si>
  <si>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</si>
  <si>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</si>
  <si>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</si>
  <si>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</si>
  <si>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</si>
  <si>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</si>
  <si>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</si>
  <si>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</si>
  <si>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</si>
  <si>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</si>
  <si>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</si>
  <si>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</si>
  <si>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</si>
  <si>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</si>
  <si>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</si>
  <si>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</si>
  <si>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</si>
  <si>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</si>
  <si>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</si>
  <si>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</si>
  <si>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</si>
  <si>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</si>
  <si>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</si>
  <si>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</si>
  <si>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</si>
  <si>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</si>
  <si>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</si>
  <si>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</si>
  <si>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</si>
  <si>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</si>
  <si>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</si>
  <si>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</si>
  <si>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</si>
  <si>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</si>
  <si>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</si>
  <si>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</si>
  <si>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</si>
  <si>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</si>
  <si>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</si>
  <si>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</si>
  <si>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</si>
  <si>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</si>
  <si>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</si>
  <si>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</si>
  <si>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</si>
  <si>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</si>
  <si>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</si>
  <si>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</si>
  <si>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</si>
  <si>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</si>
  <si>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</si>
  <si>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</si>
  <si>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</si>
  <si>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</si>
  <si>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</si>
  <si>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</si>
  <si>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</si>
  <si>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</si>
  <si>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</si>
  <si>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</si>
  <si>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</si>
  <si>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</si>
  <si>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</si>
  <si>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</si>
  <si>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</si>
  <si>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</si>
  <si>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</si>
  <si>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</si>
  <si>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</si>
  <si>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</si>
  <si>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</si>
  <si>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</si>
  <si>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</si>
  <si>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</si>
  <si>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</si>
  <si>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</si>
  <si>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</si>
  <si>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</si>
  <si>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</si>
  <si>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</si>
  <si>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</si>
  <si>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</si>
  <si>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</si>
  <si>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</si>
  <si>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</si>
  <si>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</si>
  <si>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</si>
  <si>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</si>
  <si>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</si>
  <si>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</si>
  <si>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</si>
  <si>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</si>
  <si>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</si>
  <si>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</si>
  <si>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</si>
  <si>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</si>
  <si>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</si>
  <si>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</si>
  <si>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</si>
  <si>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</si>
  <si>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</si>
  <si>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</si>
  <si>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</si>
  <si>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</si>
  <si>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</si>
  <si>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</si>
  <si>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</si>
  <si>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</si>
  <si>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</si>
  <si>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</si>
  <si>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</si>
  <si>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</si>
  <si>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</si>
  <si>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</si>
  <si>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</si>
  <si>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</si>
  <si>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</si>
  <si>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</si>
  <si>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</si>
  <si>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</si>
  <si>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</si>
  <si>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</si>
  <si>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</si>
  <si>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</si>
  <si>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</si>
  <si>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</si>
  <si>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</si>
  <si>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</si>
  <si>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</si>
  <si>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</si>
  <si>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</si>
  <si>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</si>
  <si>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</si>
  <si>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</si>
  <si>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</si>
  <si>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</si>
  <si>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</si>
  <si>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</si>
  <si>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</si>
  <si>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</si>
  <si>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</si>
  <si>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</si>
  <si>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</si>
  <si>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</si>
  <si>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</si>
  <si>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</si>
  <si>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</si>
  <si>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</si>
  <si>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</si>
  <si>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</si>
  <si>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</si>
  <si>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</si>
  <si>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</si>
  <si>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</si>
  <si>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</si>
  <si>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</si>
  <si>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</si>
  <si>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</si>
  <si>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</si>
  <si>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</si>
  <si>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</si>
  <si>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</si>
  <si>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</si>
  <si>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</si>
  <si>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</si>
  <si>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</si>
  <si>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</si>
  <si>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</si>
  <si>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</si>
  <si>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</si>
  <si>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</si>
  <si>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</si>
  <si>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</si>
  <si>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</si>
  <si>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</si>
  <si>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</si>
  <si>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</si>
  <si>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</si>
  <si>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</si>
  <si>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</si>
  <si>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</si>
  <si>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</si>
  <si>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</si>
  <si>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</si>
  <si>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</si>
  <si>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</si>
  <si>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</si>
  <si>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</si>
  <si>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</si>
  <si>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</si>
  <si>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</si>
  <si>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</si>
  <si>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</si>
  <si>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</si>
  <si>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</si>
  <si>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</si>
  <si>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</si>
  <si>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</si>
  <si>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</si>
  <si>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</si>
  <si>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</si>
  <si>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</si>
  <si>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</si>
  <si>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</si>
  <si>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</si>
  <si>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</si>
  <si>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</si>
  <si>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</si>
  <si>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</si>
  <si>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</si>
  <si>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</si>
  <si>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</si>
  <si>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</si>
  <si>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</si>
  <si>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</si>
  <si>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</si>
  <si>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</si>
  <si>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</si>
  <si>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</si>
  <si>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</si>
  <si>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</si>
  <si>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</si>
  <si>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</si>
  <si>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</si>
  <si>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</si>
  <si>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</si>
  <si>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</si>
  <si>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</si>
  <si>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</si>
  <si>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</si>
  <si>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</si>
  <si>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</si>
  <si>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</si>
  <si>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</si>
  <si>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</si>
  <si>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</si>
  <si>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</si>
  <si>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</si>
  <si>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</si>
  <si>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</si>
  <si>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</si>
  <si>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</si>
  <si>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</si>
  <si>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</si>
  <si>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</si>
  <si>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</si>
  <si>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</si>
  <si>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</si>
  <si>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</si>
  <si>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</si>
  <si>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</si>
  <si>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</si>
  <si>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</si>
  <si>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</si>
  <si>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</si>
  <si>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</si>
  <si>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</si>
  <si>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</si>
  <si>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</si>
  <si>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</si>
  <si>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</si>
  <si>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</si>
  <si>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</si>
  <si>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</si>
  <si>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</si>
  <si>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</si>
  <si>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</si>
  <si>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</si>
  <si>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</si>
  <si>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</si>
  <si>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</si>
  <si>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</si>
  <si>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</si>
  <si>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</si>
  <si>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</si>
  <si>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</si>
  <si>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</si>
  <si>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</si>
  <si>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</si>
  <si>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</si>
  <si>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</si>
  <si>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</si>
  <si>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</si>
  <si>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</si>
  <si>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</si>
  <si>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</si>
  <si>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</si>
  <si>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</si>
  <si>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</si>
  <si>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</si>
  <si>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</si>
  <si>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</si>
  <si>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</si>
  <si>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</si>
  <si>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</si>
  <si>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</si>
  <si>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</si>
  <si>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</si>
  <si>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</si>
  <si>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</si>
  <si>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</si>
  <si>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</si>
  <si>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</si>
  <si>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</si>
  <si>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</si>
  <si>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</si>
  <si>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</si>
  <si>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</si>
  <si>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</si>
  <si>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</si>
  <si>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</si>
  <si>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</si>
  <si>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</si>
  <si>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</si>
  <si>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</si>
  <si>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</si>
  <si>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</si>
  <si>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</si>
  <si>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</si>
  <si>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</si>
  <si>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</si>
  <si>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</si>
  <si>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</si>
  <si>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</si>
  <si>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</si>
  <si>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</si>
  <si>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</si>
  <si>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</si>
  <si>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</si>
  <si>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</si>
  <si>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</si>
  <si>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</si>
  <si>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</si>
  <si>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</si>
  <si>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</si>
  <si>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</si>
  <si>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</si>
  <si>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</si>
  <si>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</si>
  <si>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</si>
  <si>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</si>
  <si>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</si>
  <si>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</si>
  <si>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</si>
  <si>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</si>
  <si>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</si>
  <si>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</si>
  <si>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</si>
  <si>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</si>
  <si>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</si>
  <si>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</si>
  <si>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</si>
  <si>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</si>
  <si>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</si>
  <si>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</si>
  <si>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</si>
  <si>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</si>
  <si>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</si>
  <si>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</si>
  <si>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</si>
  <si>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</si>
  <si>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</si>
  <si>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</si>
  <si>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</si>
  <si>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</si>
  <si>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</si>
  <si>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</si>
  <si>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</si>
  <si>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</si>
  <si>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</si>
  <si>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</si>
  <si>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</si>
  <si>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</si>
  <si>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</si>
  <si>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</si>
  <si>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</si>
  <si>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</si>
  <si>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</si>
  <si>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</si>
  <si>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</si>
  <si>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</si>
  <si>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</si>
  <si>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</si>
  <si>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</si>
  <si>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</si>
  <si>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</si>
  <si>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</si>
  <si>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</si>
  <si>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</si>
  <si>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</si>
  <si>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</si>
  <si>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</si>
  <si>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</si>
  <si>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</si>
  <si>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</si>
  <si>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</si>
  <si>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</si>
  <si>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</si>
  <si>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</si>
  <si>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</si>
  <si>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</si>
  <si>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</si>
  <si>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</si>
  <si>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</si>
  <si>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</si>
  <si>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</si>
  <si>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</si>
  <si>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</si>
  <si>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</si>
  <si>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</si>
  <si>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</si>
  <si>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</si>
  <si>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</si>
  <si>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</si>
  <si>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</si>
  <si>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</si>
  <si>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</si>
  <si>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</si>
  <si>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</si>
  <si>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</si>
  <si>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</si>
  <si>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</si>
  <si>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</si>
  <si>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</si>
  <si>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</si>
  <si>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</si>
  <si>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</si>
  <si>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</si>
  <si>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</si>
  <si>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</si>
  <si>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</si>
  <si>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</si>
  <si>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</si>
  <si>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</si>
  <si>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</si>
  <si>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</si>
  <si>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</si>
  <si>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</si>
  <si>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</si>
  <si>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</si>
  <si>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</si>
  <si>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</si>
  <si>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</si>
  <si>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</si>
  <si>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</si>
  <si>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</si>
  <si>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</si>
  <si>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</si>
  <si>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</si>
  <si>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</si>
  <si>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</si>
  <si>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</si>
  <si>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</si>
  <si>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</si>
  <si>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</si>
  <si>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</si>
  <si>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</si>
  <si>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</si>
  <si>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</si>
  <si>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</si>
  <si>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</si>
  <si>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</si>
  <si>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</si>
  <si>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</si>
  <si>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</si>
  <si>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</si>
  <si>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</si>
  <si>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</si>
  <si>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</si>
  <si>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</si>
  <si>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</si>
  <si>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</si>
  <si>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</si>
  <si>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</si>
  <si>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</si>
  <si>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</si>
  <si>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</si>
  <si>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</si>
  <si>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</si>
  <si>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</si>
  <si>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</si>
  <si>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</si>
  <si>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</si>
  <si>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</si>
  <si>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</si>
  <si>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</si>
  <si>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</si>
  <si>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</si>
  <si>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</si>
  <si>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</si>
  <si>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</si>
  <si>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</si>
  <si>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</si>
  <si>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</si>
  <si>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</si>
  <si>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</si>
  <si>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</si>
  <si>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</si>
  <si>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</si>
  <si>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</si>
  <si>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</si>
  <si>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</si>
  <si>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</si>
  <si>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</si>
  <si>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</si>
  <si>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</si>
  <si>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</si>
  <si>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</si>
  <si>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</si>
  <si>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</si>
  <si>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</si>
  <si>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</si>
  <si>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</si>
  <si>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</si>
  <si>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</si>
  <si>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</si>
  <si>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</si>
  <si>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</si>
  <si>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</si>
  <si>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</si>
  <si>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</si>
  <si>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</si>
  <si>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</si>
  <si>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</si>
  <si>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</si>
  <si>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</si>
  <si>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</si>
  <si>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</si>
  <si>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</si>
  <si>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</si>
  <si>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</si>
  <si>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</si>
  <si>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</si>
  <si>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</si>
  <si>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</si>
  <si>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</si>
  <si>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</si>
  <si>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</si>
  <si>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</si>
  <si>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</si>
  <si>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</si>
  <si>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</si>
  <si>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</si>
  <si>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</si>
  <si>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</si>
  <si>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</si>
  <si>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</si>
  <si>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</si>
  <si>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</si>
  <si>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</si>
  <si>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</si>
  <si>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</si>
  <si>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</si>
  <si>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</si>
  <si>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</si>
  <si>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</si>
  <si>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</si>
  <si>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</si>
  <si>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</si>
  <si>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</si>
  <si>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</si>
  <si>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</si>
  <si>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</si>
  <si>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</si>
  <si>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</si>
  <si>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</si>
  <si>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</si>
  <si>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</si>
  <si>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</si>
  <si>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</si>
  <si>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</si>
  <si>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</si>
  <si>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</si>
  <si>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</si>
  <si>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</si>
  <si>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</si>
  <si>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</si>
  <si>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</si>
  <si>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</si>
  <si>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</si>
  <si>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</si>
  <si>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</si>
  <si>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</si>
  <si>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</si>
  <si>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</si>
  <si>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</si>
  <si>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</si>
  <si>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</si>
  <si>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</si>
  <si>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</si>
  <si>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</si>
  <si>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</si>
  <si>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</si>
  <si>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</si>
  <si>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</si>
  <si>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</si>
  <si>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</si>
  <si>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</si>
  <si>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</si>
  <si>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</si>
  <si>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</si>
  <si>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</si>
  <si>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</si>
  <si>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</si>
  <si>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</si>
  <si>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</si>
  <si>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</si>
  <si>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</si>
  <si>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</si>
  <si>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</si>
  <si>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</si>
  <si>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</si>
  <si>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</si>
  <si>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</si>
  <si>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</si>
  <si>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</si>
  <si>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</si>
  <si>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</si>
  <si>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</si>
  <si>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</si>
  <si>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</si>
  <si>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</si>
  <si>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</si>
  <si>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</si>
  <si>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</si>
  <si>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</si>
  <si>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</si>
  <si>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</si>
  <si>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</si>
  <si>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</si>
  <si>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</si>
  <si>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</si>
  <si>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</si>
  <si>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</si>
  <si>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</si>
  <si>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</si>
  <si>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</si>
  <si>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</si>
  <si>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</si>
  <si>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</si>
  <si>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</si>
  <si>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</si>
  <si>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</si>
  <si>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</si>
  <si>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</si>
  <si>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</si>
  <si>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</si>
  <si>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</si>
  <si>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</si>
  <si>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</si>
  <si>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</si>
  <si>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</si>
  <si>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</si>
  <si>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</si>
  <si>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</si>
  <si>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</si>
  <si>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</si>
  <si>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</si>
  <si>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</si>
  <si>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</si>
  <si>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</si>
  <si>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</si>
  <si>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</si>
  <si>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</si>
  <si>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</si>
  <si>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</si>
  <si>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</si>
  <si>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</si>
  <si>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</si>
  <si>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</si>
  <si>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</si>
  <si>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</si>
  <si>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</si>
  <si>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</si>
  <si>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</si>
  <si>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</si>
  <si>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</si>
  <si>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</si>
  <si>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</si>
  <si>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</si>
  <si>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</si>
  <si>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</si>
  <si>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</si>
  <si>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</si>
  <si>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</si>
  <si>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</si>
  <si>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</si>
  <si>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</si>
  <si>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</si>
  <si>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</si>
  <si>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</si>
  <si>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</si>
  <si>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</si>
  <si>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</si>
  <si>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</si>
  <si>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</si>
  <si>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</si>
  <si>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</si>
  <si>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</si>
  <si>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</si>
  <si>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</si>
  <si>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</si>
  <si>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</si>
  <si>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</si>
  <si>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</si>
  <si>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</si>
  <si>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</si>
  <si>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</si>
  <si>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</si>
  <si>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</si>
  <si>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</si>
  <si>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</si>
  <si>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</si>
  <si>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</si>
  <si>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</si>
  <si>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</si>
  <si>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</si>
  <si>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</si>
  <si>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</si>
  <si>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</si>
  <si>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</si>
  <si>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</si>
  <si>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</si>
  <si>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</si>
  <si>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</si>
  <si>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</si>
  <si>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</si>
  <si>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</si>
  <si>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</si>
  <si>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</si>
  <si>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</si>
  <si>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</si>
  <si>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</si>
  <si>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</si>
  <si>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</si>
  <si>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</si>
  <si>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</si>
  <si>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</si>
  <si>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</si>
  <si>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</si>
  <si>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</si>
  <si>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</si>
  <si>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</si>
  <si>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</si>
  <si>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</si>
  <si>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</si>
  <si>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</si>
  <si>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</si>
  <si>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</si>
  <si>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</si>
  <si>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</si>
  <si>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</si>
  <si>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</si>
  <si>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</si>
  <si>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</si>
  <si>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</si>
  <si>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</si>
  <si>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</si>
  <si>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</si>
  <si>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</si>
  <si>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</si>
  <si>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</si>
  <si>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</si>
  <si>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</si>
  <si>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</si>
  <si>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</si>
  <si>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</si>
  <si>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</si>
  <si>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</si>
  <si>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</si>
  <si>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</si>
  <si>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</si>
  <si>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</si>
  <si>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</si>
  <si>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</si>
  <si>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</si>
  <si>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</si>
  <si>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</si>
  <si>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</si>
  <si>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</si>
  <si>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</si>
  <si>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</si>
  <si>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</si>
  <si>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</si>
  <si>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</si>
  <si>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</si>
  <si>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</si>
  <si>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</si>
  <si>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</si>
  <si>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</si>
  <si>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</si>
  <si>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</si>
  <si>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</si>
  <si>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</si>
  <si>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</si>
  <si>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</si>
  <si>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</si>
  <si>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</si>
  <si>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</si>
  <si>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</si>
  <si>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</si>
  <si>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</si>
  <si>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</si>
  <si>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</si>
  <si>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</si>
  <si>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</si>
  <si>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</si>
  <si>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</si>
  <si>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</si>
  <si>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</si>
  <si>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</si>
  <si>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</si>
  <si>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</si>
  <si>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</si>
  <si>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</si>
  <si>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</si>
  <si>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</si>
  <si>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</si>
  <si>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</si>
  <si>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</si>
  <si>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</si>
  <si>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</si>
  <si>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</si>
  <si>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</si>
  <si>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</si>
  <si>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</si>
  <si>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</si>
  <si>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</si>
  <si>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</si>
  <si>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</si>
  <si>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</si>
  <si>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</si>
  <si>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</si>
  <si>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</si>
  <si>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</si>
  <si>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</si>
  <si>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</si>
  <si>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</si>
  <si>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</si>
  <si>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</si>
  <si>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</si>
  <si>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</si>
  <si>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</si>
  <si>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</si>
  <si>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</si>
  <si>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</si>
  <si>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</si>
  <si>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</si>
  <si>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</si>
  <si>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</si>
  <si>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</si>
  <si>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</si>
  <si>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</si>
  <si>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</si>
  <si>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</si>
  <si>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</si>
  <si>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</si>
  <si>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</si>
  <si>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</si>
  <si>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</si>
  <si>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</si>
  <si>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</si>
  <si>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</si>
  <si>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</si>
  <si>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</si>
  <si>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</si>
  <si>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</si>
  <si>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</si>
  <si>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</si>
  <si>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</si>
  <si>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</si>
  <si>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</si>
  <si>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</si>
  <si>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</si>
  <si>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</si>
  <si>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</si>
  <si>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</si>
  <si>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</si>
  <si>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</si>
  <si>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</si>
  <si>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</si>
  <si>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</si>
  <si>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</si>
  <si>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</si>
  <si>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</si>
  <si>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</si>
  <si>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</si>
  <si>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</si>
  <si>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</si>
  <si>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</si>
  <si>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</si>
  <si>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</si>
  <si>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</si>
  <si>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</si>
  <si>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</si>
  <si>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</si>
  <si>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</si>
  <si>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</si>
  <si>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</si>
  <si>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</si>
  <si>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</si>
  <si>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</si>
  <si>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</si>
  <si>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</si>
  <si>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</si>
  <si>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</si>
  <si>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</si>
  <si>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</si>
  <si>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</si>
  <si>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</si>
  <si>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</si>
  <si>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</si>
  <si>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</si>
  <si>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</si>
  <si>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</si>
  <si>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</si>
  <si>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</si>
  <si>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</si>
  <si>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</si>
  <si>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</si>
  <si>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</si>
  <si>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</si>
  <si>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</si>
  <si>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</si>
  <si>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</si>
  <si>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</si>
  <si>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</si>
  <si>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</si>
  <si>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</si>
  <si>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</si>
  <si>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</si>
  <si>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</si>
  <si>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</si>
  <si>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</si>
  <si>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</si>
  <si>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</si>
  <si>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</si>
  <si>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</si>
  <si>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</si>
  <si>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</si>
  <si>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</si>
  <si>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</si>
  <si>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</si>
  <si>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</si>
  <si>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</si>
  <si>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</si>
  <si>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</si>
  <si>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</si>
  <si>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</si>
  <si>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</si>
  <si>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</si>
  <si>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</si>
  <si>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</si>
  <si>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</si>
  <si>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</si>
  <si>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</si>
  <si>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</si>
  <si>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</si>
  <si>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</si>
  <si>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</si>
  <si>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</si>
  <si>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</si>
  <si>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</si>
  <si>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</si>
  <si>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</si>
  <si>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</si>
  <si>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</si>
  <si>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</si>
  <si>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</si>
  <si>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</si>
  <si>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</si>
  <si>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</si>
  <si>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</si>
  <si>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</si>
  <si>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</si>
  <si>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</si>
  <si>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</si>
  <si>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</si>
  <si>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</si>
  <si>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</si>
  <si>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</si>
  <si>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</si>
  <si>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</si>
  <si>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</si>
  <si>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</si>
  <si>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</si>
  <si>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</si>
  <si>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</si>
  <si>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</si>
  <si>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</si>
  <si>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</si>
  <si>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</si>
  <si>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</si>
  <si>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</si>
  <si>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</si>
  <si>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</si>
  <si>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</si>
  <si>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</si>
  <si>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</si>
  <si>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</si>
  <si>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</si>
  <si>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</si>
  <si>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</si>
  <si>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</si>
  <si>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</si>
  <si>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</si>
  <si>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</si>
  <si>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</si>
  <si>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</si>
  <si>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</si>
  <si>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</si>
  <si>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</si>
  <si>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</si>
  <si>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</si>
  <si>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</si>
  <si>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</si>
  <si>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</si>
  <si>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</si>
  <si>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</si>
  <si>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</si>
  <si>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</si>
  <si>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</si>
  <si>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</si>
  <si>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</si>
  <si>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</si>
  <si>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</si>
  <si>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</si>
  <si>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</si>
  <si>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</si>
  <si>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</si>
  <si>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</si>
  <si>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</si>
  <si>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</si>
  <si>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</si>
  <si>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</si>
  <si>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</si>
  <si>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</si>
  <si>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</si>
  <si>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</si>
  <si>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</si>
  <si>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</si>
  <si>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</si>
  <si>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</si>
  <si>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</si>
  <si>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</si>
  <si>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</si>
  <si>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</si>
  <si>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</si>
  <si>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</si>
  <si>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</si>
  <si>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</si>
  <si>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</si>
  <si>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</si>
  <si>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</si>
  <si>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</si>
  <si>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</si>
  <si>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</si>
  <si>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</si>
  <si>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</si>
  <si>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</si>
  <si>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</si>
  <si>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</si>
  <si>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</si>
  <si>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</si>
  <si>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</si>
  <si>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</si>
  <si>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</si>
  <si>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</si>
  <si>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</si>
  <si>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</si>
  <si>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</si>
  <si>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</si>
  <si>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</si>
  <si>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</si>
  <si>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</si>
  <si>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</si>
  <si>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</si>
  <si>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</si>
  <si>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</si>
  <si>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</si>
  <si>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</si>
  <si>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</si>
  <si>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</si>
  <si>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</si>
  <si>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</si>
  <si>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</si>
  <si>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</si>
  <si>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</si>
  <si>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</si>
  <si>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</si>
  <si>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</si>
  <si>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</si>
  <si>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</si>
  <si>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</si>
  <si>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</si>
  <si>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</si>
  <si>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</si>
  <si>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</si>
  <si>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</si>
  <si>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</si>
  <si>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</si>
  <si>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</si>
  <si>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</si>
  <si>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</si>
  <si>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</si>
  <si>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</si>
  <si>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</si>
  <si>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</si>
  <si>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</si>
  <si>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</si>
  <si>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</si>
  <si>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</si>
  <si>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</si>
  <si>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</si>
  <si>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</si>
  <si>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</si>
  <si>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</si>
  <si>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</si>
  <si>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</si>
  <si>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</si>
  <si>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</si>
  <si>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</si>
  <si>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</si>
  <si>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</si>
  <si>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</si>
  <si>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</si>
  <si>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</si>
  <si>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</si>
  <si>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</si>
  <si>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</si>
  <si>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</si>
  <si>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</si>
  <si>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</si>
  <si>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</si>
  <si>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</si>
  <si>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</si>
  <si>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</si>
  <si>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</si>
  <si>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</si>
  <si>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</si>
  <si>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</si>
  <si>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</si>
  <si>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</si>
  <si>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</si>
  <si>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</si>
  <si>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</si>
  <si>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</si>
  <si>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</si>
  <si>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</si>
  <si>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</si>
  <si>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</si>
  <si>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</si>
  <si>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</si>
  <si>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</si>
  <si>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</si>
  <si>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</si>
  <si>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</si>
  <si>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</si>
  <si>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</si>
  <si>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</si>
  <si>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</si>
  <si>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</si>
  <si>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</si>
  <si>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</si>
  <si>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</si>
  <si>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</si>
  <si>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</si>
  <si>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</si>
  <si>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</si>
  <si>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</si>
  <si>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</si>
  <si>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</si>
  <si>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</si>
  <si>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</si>
  <si>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</si>
  <si>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</si>
  <si>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</si>
  <si>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</si>
  <si>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</si>
  <si>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</si>
  <si>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</si>
  <si>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</si>
  <si>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</si>
  <si>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</si>
  <si>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</si>
  <si>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</si>
  <si>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</si>
  <si>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</si>
  <si>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</si>
  <si>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</si>
  <si>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</si>
  <si>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</si>
  <si>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</si>
  <si>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</si>
  <si>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</si>
  <si>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</si>
  <si>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</si>
  <si>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</si>
  <si>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</si>
  <si>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</si>
  <si>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</si>
  <si>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</si>
  <si>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</si>
  <si>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</si>
  <si>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</si>
  <si>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</si>
  <si>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</si>
  <si>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</si>
  <si>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</si>
  <si>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</si>
  <si>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</si>
  <si>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</si>
  <si>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</si>
  <si>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</si>
  <si>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</si>
  <si>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</si>
  <si>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</si>
  <si>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</si>
  <si>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</si>
  <si>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</si>
  <si>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</si>
  <si>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</si>
  <si>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</si>
  <si>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</si>
  <si>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</si>
  <si>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</si>
  <si>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</si>
  <si>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</si>
  <si>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</si>
  <si>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</si>
  <si>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</si>
  <si>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</si>
  <si>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</si>
  <si>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</si>
  <si>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</si>
  <si>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</si>
  <si>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</si>
  <si>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</si>
  <si>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</si>
  <si>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</si>
  <si>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</si>
  <si>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</si>
  <si>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</si>
  <si>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</si>
  <si>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</si>
  <si>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</si>
  <si>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</si>
  <si>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</si>
  <si>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</si>
  <si>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</si>
  <si>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</si>
  <si>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</si>
  <si>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</si>
  <si>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</si>
  <si>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</si>
  <si>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</si>
  <si>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</si>
  <si>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</si>
  <si>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</si>
  <si>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</si>
  <si>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</si>
  <si>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</si>
  <si>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</si>
  <si>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</si>
  <si>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</si>
  <si>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</si>
  <si>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</si>
  <si>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</si>
  <si>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</si>
  <si>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</si>
  <si>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</si>
  <si>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</si>
  <si>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</si>
  <si>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</si>
  <si>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</si>
  <si>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</si>
  <si>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</si>
  <si>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</si>
  <si>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</si>
  <si>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</si>
  <si>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</si>
  <si>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</si>
  <si>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</si>
  <si>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</si>
  <si>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</si>
  <si>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</si>
  <si>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</si>
  <si>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</si>
  <si>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</si>
  <si>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</si>
  <si>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</si>
  <si>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</si>
  <si>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</si>
  <si>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</si>
  <si>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</si>
  <si>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</si>
  <si>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</si>
  <si>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</si>
  <si>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</si>
  <si>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</si>
  <si>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</si>
  <si>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</si>
  <si>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</si>
  <si>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</si>
  <si>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</si>
  <si>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</si>
  <si>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</si>
  <si>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</si>
  <si>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</si>
  <si>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</si>
  <si>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</si>
  <si>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</si>
  <si>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</si>
  <si>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</si>
  <si>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</si>
  <si>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</si>
  <si>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</si>
  <si>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</si>
  <si>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</si>
  <si>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</si>
  <si>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</si>
  <si>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</si>
  <si>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</si>
  <si>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</si>
  <si>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</si>
  <si>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</si>
  <si>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</si>
  <si>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</si>
  <si>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</si>
  <si>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</si>
  <si>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</si>
  <si>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</si>
  <si>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</si>
  <si>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</si>
  <si>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</si>
  <si>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</si>
  <si>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</si>
  <si>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</si>
  <si>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</si>
  <si>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</si>
  <si>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</si>
  <si>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</si>
  <si>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</si>
  <si>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</si>
  <si>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</si>
  <si>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</si>
  <si>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</si>
  <si>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</si>
  <si>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</si>
  <si>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</si>
  <si>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</si>
  <si>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</si>
  <si>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</si>
  <si>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</si>
  <si>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</si>
  <si>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</si>
  <si>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</si>
  <si>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</si>
  <si>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</si>
  <si>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</si>
  <si>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</si>
  <si>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</si>
  <si>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</si>
  <si>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</si>
  <si>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</si>
  <si>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</si>
  <si>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</si>
  <si>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</si>
  <si>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</si>
  <si>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</si>
  <si>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</si>
  <si>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</si>
  <si>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</si>
  <si>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</si>
  <si>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</si>
  <si>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</si>
  <si>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</si>
  <si>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</si>
  <si>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</si>
  <si>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</si>
  <si>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</si>
  <si>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</si>
  <si>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</si>
  <si>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</si>
  <si>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</si>
  <si>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</si>
  <si>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</si>
  <si>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</si>
  <si>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</si>
  <si>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</si>
  <si>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</si>
  <si>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</si>
  <si>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</si>
  <si>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</si>
  <si>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</si>
  <si>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</si>
  <si>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</si>
  <si>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</si>
  <si>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</si>
  <si>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</si>
  <si>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</si>
  <si>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</si>
  <si>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</si>
  <si>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</si>
  <si>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</si>
  <si>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</si>
  <si>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</si>
  <si>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</si>
  <si>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</si>
  <si>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</si>
  <si>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</si>
  <si>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</si>
  <si>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</si>
  <si>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</si>
  <si>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</si>
  <si>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</si>
  <si>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</si>
  <si>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</si>
  <si>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</si>
  <si>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</si>
  <si>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</si>
  <si>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</si>
  <si>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</si>
  <si>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</si>
  <si>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</si>
  <si>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</si>
  <si>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</si>
  <si>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</si>
  <si>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</si>
  <si>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</si>
  <si>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</si>
  <si>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</si>
  <si>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</si>
  <si>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</si>
  <si>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</si>
  <si>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</si>
  <si>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</si>
  <si>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</si>
  <si>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</si>
  <si>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</si>
  <si>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</si>
  <si>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</si>
  <si>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</si>
  <si>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</si>
  <si>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</si>
  <si>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</si>
  <si>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</si>
  <si>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</si>
  <si>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</si>
  <si>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</si>
  <si>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</si>
  <si>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</si>
  <si>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</si>
  <si>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</si>
  <si>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</si>
  <si>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</si>
  <si>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</si>
  <si>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</si>
  <si>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</si>
  <si>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</si>
  <si>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</si>
  <si>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</si>
  <si>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</si>
  <si>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</si>
  <si>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</si>
  <si>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</si>
  <si>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</si>
  <si>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</si>
  <si>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</si>
  <si>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</si>
  <si>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</si>
  <si>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</si>
  <si>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</si>
  <si>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</si>
  <si>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</si>
  <si>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</si>
  <si>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</si>
  <si>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</si>
  <si>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</si>
  <si>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</si>
  <si>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</si>
  <si>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</si>
  <si>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</si>
  <si>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</si>
  <si>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</si>
  <si>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</si>
  <si>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</si>
  <si>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</si>
  <si>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</si>
  <si>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</si>
  <si>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</si>
  <si>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</si>
  <si>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</si>
  <si>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</si>
  <si>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</si>
  <si>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</si>
  <si>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</si>
  <si>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</si>
  <si>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</si>
  <si>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</si>
  <si>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</si>
  <si>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</si>
  <si>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</si>
  <si>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</si>
  <si>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</si>
  <si>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</si>
  <si>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</si>
  <si>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</si>
  <si>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</si>
  <si>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</si>
  <si>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</si>
  <si>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</si>
  <si>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</si>
  <si>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</si>
  <si>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</si>
  <si>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</si>
  <si>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</si>
  <si>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</si>
  <si>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</si>
  <si>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</si>
  <si>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</si>
  <si>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</si>
  <si>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</si>
  <si>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</si>
  <si>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</si>
  <si>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</si>
  <si>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</si>
  <si>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</si>
  <si>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</si>
  <si>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</si>
  <si>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</si>
  <si>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</si>
  <si>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</si>
  <si>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</si>
  <si>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</si>
  <si>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</si>
  <si>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</si>
  <si>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</si>
  <si>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</si>
  <si>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</si>
  <si>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</si>
  <si>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</si>
  <si>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</si>
  <si>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</si>
  <si>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</si>
  <si>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</si>
  <si>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</si>
  <si>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</si>
  <si>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</si>
  <si>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</si>
  <si>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</si>
  <si>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</si>
  <si>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</si>
  <si>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</si>
  <si>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</si>
  <si>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</si>
  <si>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</si>
  <si>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</si>
  <si>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</si>
  <si>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</si>
  <si>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</si>
  <si>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</si>
  <si>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</si>
  <si>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</si>
  <si>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</si>
  <si>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</si>
  <si>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</si>
  <si>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</si>
  <si>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</si>
  <si>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</si>
  <si>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</si>
  <si>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</si>
  <si>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</si>
  <si>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</si>
  <si>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</si>
  <si>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</si>
  <si>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</si>
  <si>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</si>
  <si>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</si>
  <si>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</si>
  <si>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</si>
  <si>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</si>
  <si>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</si>
  <si>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</si>
  <si>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</si>
  <si>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</si>
  <si>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</si>
  <si>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</si>
  <si>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</si>
  <si>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</si>
  <si>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</si>
  <si>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</si>
  <si>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</si>
  <si>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</si>
  <si>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</si>
  <si>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</si>
  <si>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</si>
  <si>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</si>
  <si>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</si>
  <si>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</si>
  <si>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</si>
  <si>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</si>
  <si>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</si>
  <si>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</si>
  <si>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</si>
  <si>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</si>
  <si>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</si>
  <si>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</si>
  <si>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</si>
  <si>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</si>
  <si>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</si>
  <si>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</si>
  <si>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</si>
  <si>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</si>
  <si>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</si>
  <si>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</si>
  <si>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</si>
  <si>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</si>
  <si>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</si>
  <si>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</si>
  <si>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</si>
  <si>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</si>
  <si>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</si>
  <si>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</si>
  <si>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</si>
  <si>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</si>
  <si>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</si>
  <si>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</si>
  <si>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</si>
  <si>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</si>
  <si>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</si>
  <si>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</si>
  <si>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</si>
  <si>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</si>
  <si>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</si>
  <si>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</si>
  <si>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</si>
  <si>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</si>
  <si>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</si>
  <si>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</si>
  <si>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</si>
  <si>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</si>
  <si>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</si>
  <si>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</si>
  <si>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</si>
  <si>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</si>
  <si>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</si>
  <si>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</si>
  <si>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</si>
  <si>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</si>
  <si>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</si>
  <si>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</si>
  <si>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</si>
  <si>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</si>
  <si>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</si>
  <si>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</si>
  <si>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</si>
  <si>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</si>
  <si>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</si>
  <si>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</si>
  <si>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</si>
  <si>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</si>
  <si>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</si>
  <si>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</si>
  <si>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</si>
  <si>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</si>
  <si>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</si>
  <si>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</si>
  <si>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</si>
  <si>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</si>
  <si>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</si>
  <si>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</si>
  <si>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</si>
  <si>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</si>
  <si>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</si>
  <si>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</si>
  <si>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</si>
  <si>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</si>
  <si>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</si>
  <si>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</si>
  <si>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</si>
  <si>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</si>
  <si>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</si>
  <si>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</si>
  <si>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</si>
  <si>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</si>
  <si>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</si>
  <si>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</si>
  <si>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</si>
  <si>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</si>
  <si>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</si>
  <si>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</si>
  <si>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</si>
  <si>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</si>
  <si>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</si>
  <si>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</si>
  <si>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</si>
  <si>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</si>
  <si>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</si>
  <si>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</si>
  <si>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</si>
  <si>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</si>
  <si>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</si>
  <si>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</si>
  <si>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</si>
  <si>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</si>
  <si>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</si>
  <si>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</si>
  <si>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</si>
  <si>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</si>
  <si>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</si>
  <si>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</si>
  <si>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</si>
  <si>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</si>
  <si>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</si>
  <si>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</si>
  <si>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</si>
  <si>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</si>
  <si>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</si>
  <si>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</si>
  <si>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</si>
  <si>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</si>
  <si>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</si>
  <si>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</si>
  <si>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</si>
  <si>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</si>
  <si>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</si>
  <si>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</si>
  <si>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</si>
  <si>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</si>
  <si>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</si>
  <si>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</si>
  <si>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</si>
  <si>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</si>
  <si>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</si>
  <si>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</si>
  <si>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</si>
  <si>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</si>
  <si>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</si>
  <si>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</si>
  <si>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</si>
  <si>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</si>
  <si>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</si>
  <si>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</si>
  <si>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</si>
  <si>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</si>
  <si>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</si>
  <si>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</si>
  <si>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</si>
  <si>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</si>
  <si>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</si>
  <si>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</si>
  <si>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</si>
  <si>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</si>
  <si>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</si>
  <si>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</si>
  <si>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</si>
  <si>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</si>
  <si>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</si>
  <si>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</si>
  <si>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</si>
  <si>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</si>
  <si>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</si>
  <si>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</si>
  <si>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</si>
  <si>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</si>
  <si>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</si>
  <si>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</si>
  <si>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</si>
  <si>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</si>
  <si>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</si>
  <si>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</si>
  <si>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</si>
  <si>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</si>
  <si>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</si>
  <si>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</si>
  <si>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</si>
  <si>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</si>
  <si>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</si>
  <si>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</si>
  <si>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</si>
  <si>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</si>
  <si>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</si>
  <si>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</si>
  <si>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</si>
  <si>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</si>
  <si>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</si>
  <si>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</si>
  <si>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</si>
  <si>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</si>
  <si>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</si>
  <si>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</si>
  <si>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</si>
  <si>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</si>
  <si>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</si>
  <si>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</si>
  <si>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</si>
  <si>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</si>
  <si>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</si>
  <si>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</si>
  <si>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</si>
  <si>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</si>
  <si>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</si>
  <si>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</si>
  <si>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</si>
  <si>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</si>
  <si>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</si>
  <si>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</si>
  <si>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</si>
  <si>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</si>
  <si>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</si>
  <si>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</si>
  <si>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</si>
  <si>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</si>
  <si>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</si>
  <si>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</si>
  <si>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</si>
  <si>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</si>
  <si>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</si>
  <si>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</si>
  <si>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</si>
  <si>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</si>
  <si>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</si>
  <si>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</si>
  <si>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</si>
  <si>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</si>
  <si>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</si>
  <si>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</si>
  <si>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</si>
  <si>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</si>
  <si>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</si>
  <si>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</si>
  <si>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</si>
  <si>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</si>
  <si>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</si>
  <si>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</si>
  <si>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</si>
  <si>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</si>
  <si>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</si>
  <si>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</si>
  <si>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</si>
  <si>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</si>
  <si>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</si>
  <si>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</si>
  <si>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</si>
  <si>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</si>
  <si>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</si>
  <si>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</si>
  <si>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</si>
  <si>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</si>
  <si>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</si>
  <si>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</si>
  <si>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</si>
  <si>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</si>
  <si>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</si>
  <si>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</si>
  <si>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</si>
  <si>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</si>
  <si>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</si>
  <si>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</si>
  <si>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</si>
  <si>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</si>
  <si>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</si>
  <si>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</si>
  <si>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</si>
  <si>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</si>
  <si>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</si>
  <si>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</si>
  <si>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</si>
  <si>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</si>
  <si>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</si>
  <si>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</si>
  <si>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</si>
  <si>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</si>
  <si>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</si>
  <si>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</si>
  <si>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</si>
  <si>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</si>
  <si>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</si>
  <si>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</si>
  <si>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</si>
  <si>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</si>
  <si>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</si>
  <si>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</si>
  <si>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</si>
  <si>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</si>
  <si>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</si>
  <si>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</si>
  <si>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</si>
  <si>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</si>
  <si>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</si>
  <si>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</si>
  <si>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</si>
  <si>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</si>
  <si>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</si>
  <si>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</si>
  <si>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</si>
  <si>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</si>
  <si>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</si>
  <si>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</si>
  <si>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</si>
  <si>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</si>
  <si>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</si>
  <si>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</si>
  <si>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</si>
  <si>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</si>
  <si>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</si>
  <si>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</si>
  <si>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</si>
  <si>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</si>
  <si>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</si>
  <si>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</si>
  <si>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</si>
  <si>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</si>
  <si>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</si>
  <si>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</si>
  <si>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</si>
  <si>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</si>
  <si>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</si>
  <si>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</si>
  <si>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</si>
  <si>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</si>
  <si>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</si>
  <si>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</si>
  <si>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</si>
  <si>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</si>
  <si>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</si>
  <si>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</si>
  <si>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</si>
  <si>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</si>
  <si>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</si>
  <si>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</si>
  <si>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</si>
  <si>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</si>
  <si>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</si>
  <si>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</si>
  <si>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</si>
  <si>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</si>
  <si>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</si>
  <si>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</si>
  <si>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</si>
  <si>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</si>
  <si>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</si>
  <si>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</si>
  <si>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</si>
  <si>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</si>
  <si>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</si>
  <si>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</si>
  <si>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</si>
  <si>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</si>
  <si>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</si>
  <si>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</si>
  <si>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</si>
  <si>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</si>
  <si>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</si>
  <si>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</si>
  <si>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</si>
  <si>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</si>
  <si>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</si>
  <si>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</si>
  <si>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</si>
  <si>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</si>
  <si>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</si>
  <si>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</si>
  <si>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</si>
  <si>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</si>
  <si>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</si>
  <si>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</si>
  <si>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</si>
  <si>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</si>
  <si>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</si>
  <si>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</si>
  <si>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</si>
  <si>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</si>
  <si>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</si>
  <si>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</si>
  <si>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</si>
  <si>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</si>
  <si>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</si>
  <si>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</si>
  <si>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</si>
  <si>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</si>
  <si>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</si>
  <si>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</si>
  <si>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</si>
  <si>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</si>
  <si>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</si>
  <si>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</si>
  <si>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</si>
  <si>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</si>
  <si>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</si>
  <si>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</si>
  <si>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</si>
  <si>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</si>
  <si>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</si>
  <si>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</si>
  <si>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</si>
  <si>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</si>
  <si>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</si>
  <si>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</si>
  <si>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</si>
  <si>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</si>
  <si>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</si>
  <si>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</si>
  <si>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</si>
  <si>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</si>
  <si>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</si>
  <si>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</si>
  <si>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</si>
  <si>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</si>
  <si>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</si>
  <si>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</si>
  <si>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</si>
  <si>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</si>
  <si>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</si>
  <si>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</si>
  <si>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</si>
  <si>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</si>
  <si>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</si>
  <si>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</si>
  <si>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</si>
  <si>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</si>
  <si>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</si>
  <si>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</si>
  <si>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</si>
  <si>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</si>
  <si>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</si>
  <si>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</si>
  <si>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</si>
  <si>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</si>
  <si>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</si>
  <si>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</si>
  <si>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</si>
  <si>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</si>
  <si>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</si>
  <si>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</si>
  <si>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</si>
  <si>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</si>
  <si>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</si>
  <si>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</si>
  <si>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</si>
  <si>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</si>
  <si>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</si>
  <si>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</si>
  <si>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</si>
  <si>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</si>
  <si>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</si>
  <si>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</si>
  <si>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</si>
  <si>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</si>
  <si>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</si>
  <si>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</si>
  <si>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</si>
  <si>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</si>
  <si>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</si>
  <si>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</si>
  <si>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</si>
  <si>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</si>
  <si>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</si>
  <si>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</si>
  <si>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</si>
  <si>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</si>
  <si>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</si>
  <si>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</si>
  <si>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</si>
  <si>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</si>
  <si>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</si>
  <si>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</si>
  <si>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</si>
  <si>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</si>
  <si>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</si>
  <si>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</si>
  <si>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</si>
  <si>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</si>
  <si>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</si>
  <si>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</si>
  <si>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</si>
  <si>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</si>
  <si>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</si>
  <si>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</si>
  <si>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</si>
  <si>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</si>
  <si>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</si>
  <si>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</si>
  <si>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</si>
  <si>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</si>
  <si>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</si>
  <si>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</si>
  <si>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</si>
  <si>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</si>
  <si>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</si>
  <si>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</si>
  <si>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</si>
  <si>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</si>
  <si>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</si>
  <si>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</si>
  <si>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</si>
  <si>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</si>
  <si>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</si>
  <si>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</si>
  <si>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</si>
  <si>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</si>
  <si>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</si>
  <si>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</si>
  <si>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</si>
  <si>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</si>
  <si>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</si>
  <si>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</si>
  <si>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</si>
  <si>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</si>
  <si>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</si>
  <si>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</si>
  <si>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</si>
  <si>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</si>
  <si>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</si>
  <si>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</si>
  <si>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</si>
  <si>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</si>
  <si>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</si>
  <si>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</si>
  <si>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</si>
  <si>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</si>
  <si>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</si>
  <si>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</si>
  <si>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</si>
  <si>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</si>
  <si>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</si>
  <si>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</si>
  <si>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</si>
  <si>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</si>
  <si>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</si>
  <si>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</si>
  <si>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</si>
  <si>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</si>
  <si>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</si>
  <si>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</si>
  <si>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</si>
  <si>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</si>
  <si>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</si>
  <si>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</si>
  <si>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</si>
  <si>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</si>
  <si>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</si>
  <si>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</si>
  <si>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</si>
  <si>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</si>
  <si>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</si>
  <si>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</si>
  <si>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</si>
  <si>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</si>
  <si>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</si>
  <si>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</si>
  <si>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</si>
  <si>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</si>
  <si>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</si>
  <si>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</si>
  <si>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</si>
  <si>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</si>
  <si>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</si>
  <si>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</si>
  <si>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</si>
  <si>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</si>
  <si>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</si>
  <si>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</si>
  <si>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</si>
  <si>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</si>
  <si>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</si>
  <si>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</si>
  <si>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</si>
  <si>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</si>
  <si>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</si>
  <si>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</si>
  <si>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</si>
  <si>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</si>
  <si>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</si>
  <si>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</si>
  <si>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</si>
  <si>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</si>
  <si>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</si>
  <si>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</si>
  <si>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</si>
  <si>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</si>
  <si>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</si>
  <si>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</si>
  <si>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</si>
  <si>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</si>
  <si>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</si>
  <si>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</si>
  <si>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</si>
  <si>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</si>
  <si>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</si>
  <si>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</si>
  <si>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</si>
  <si>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</si>
  <si>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</si>
  <si>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</si>
  <si>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</si>
  <si>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</si>
  <si>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</si>
  <si>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</si>
  <si>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</si>
  <si>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</si>
  <si>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</si>
  <si>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</si>
  <si>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</si>
  <si>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</si>
  <si>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</si>
  <si>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</si>
  <si>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</si>
  <si>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</si>
  <si>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</si>
  <si>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</si>
  <si>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</si>
  <si>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</si>
  <si>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</si>
  <si>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</si>
  <si>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</si>
  <si>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</si>
  <si>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</si>
  <si>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</si>
  <si>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</si>
  <si>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</si>
  <si>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</si>
  <si>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</si>
  <si>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</si>
  <si>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</si>
  <si>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</si>
  <si>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</si>
  <si>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</si>
  <si>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</si>
  <si>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</si>
  <si>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</si>
  <si>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</si>
  <si>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</si>
  <si>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</si>
  <si>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</si>
  <si>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</si>
  <si>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</si>
  <si>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</si>
  <si>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</si>
  <si>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</si>
  <si>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</si>
  <si>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</si>
  <si>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</si>
  <si>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</si>
  <si>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</si>
  <si>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</si>
  <si>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</si>
  <si>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</si>
  <si>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</si>
  <si>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</si>
  <si>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</si>
  <si>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</si>
  <si>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</si>
  <si>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</si>
  <si>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</si>
  <si>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</si>
  <si>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</si>
  <si>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</si>
  <si>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</si>
  <si>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</si>
  <si>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</si>
  <si>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</si>
  <si>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</si>
  <si>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</si>
  <si>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</si>
  <si>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</si>
  <si>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</si>
  <si>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</si>
  <si>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</si>
  <si>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</si>
  <si>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</si>
  <si>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</si>
  <si>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</si>
  <si>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</si>
  <si>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</si>
  <si>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</si>
  <si>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</si>
  <si>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</si>
  <si>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</si>
  <si>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</si>
  <si>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</si>
  <si>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</si>
  <si>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</si>
  <si>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</si>
  <si>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</si>
  <si>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</si>
  <si>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</si>
  <si>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</si>
  <si>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</si>
  <si>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</si>
  <si>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</si>
  <si>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</si>
  <si>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</si>
  <si>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</si>
  <si>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</si>
  <si>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</si>
  <si>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</si>
  <si>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</si>
  <si>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</si>
  <si>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</si>
  <si>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</si>
  <si>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</si>
  <si>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</si>
  <si>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</si>
  <si>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</si>
  <si>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</si>
  <si>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</si>
  <si>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</si>
  <si>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</si>
  <si>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</si>
  <si>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</si>
  <si>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</si>
  <si>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</si>
  <si>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</si>
  <si>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</si>
  <si>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</si>
  <si>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</si>
  <si>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</si>
  <si>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</si>
  <si>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</si>
  <si>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</si>
  <si>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</si>
  <si>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</si>
  <si>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</si>
  <si>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</si>
  <si>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</si>
  <si>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</si>
  <si>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</si>
  <si>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</si>
  <si>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</si>
  <si>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</si>
  <si>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</si>
  <si>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</si>
  <si>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</si>
  <si>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</si>
  <si>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</si>
  <si>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</si>
  <si>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</si>
  <si>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</si>
  <si>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</si>
  <si>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</si>
  <si>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</si>
  <si>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</si>
  <si>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</si>
  <si>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</si>
  <si>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</si>
  <si>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</si>
  <si>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</si>
  <si>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</si>
  <si>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</si>
  <si>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</si>
  <si>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</si>
  <si>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</si>
  <si>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</si>
  <si>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</si>
  <si>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</si>
  <si>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</si>
  <si>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</si>
  <si>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</si>
  <si>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</si>
  <si>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</si>
  <si>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</si>
  <si>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</si>
  <si>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</si>
  <si>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</si>
  <si>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</si>
  <si>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</si>
  <si>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</si>
  <si>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</si>
  <si>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</si>
  <si>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</si>
  <si>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</si>
  <si>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</si>
  <si>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</si>
  <si>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</si>
  <si>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</si>
  <si>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</si>
  <si>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</si>
  <si>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</si>
  <si>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</si>
  <si>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</si>
  <si>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</si>
  <si>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</si>
  <si>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</si>
  <si>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</si>
  <si>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</si>
  <si>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</si>
  <si>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</si>
  <si>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</si>
  <si>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</si>
  <si>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</si>
  <si>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</si>
  <si>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</si>
  <si>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</si>
  <si>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</si>
  <si>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</si>
  <si>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</si>
  <si>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</si>
  <si>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</si>
  <si>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</si>
  <si>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</si>
  <si>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</si>
  <si>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</si>
  <si>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</si>
  <si>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</si>
  <si>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</si>
  <si>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</si>
  <si>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</si>
  <si>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</si>
  <si>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</si>
  <si>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</si>
  <si>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</si>
  <si>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</si>
  <si>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</si>
  <si>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</si>
  <si>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</si>
  <si>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</si>
  <si>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</si>
  <si>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</si>
  <si>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</si>
  <si>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</si>
  <si>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</si>
  <si>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</si>
  <si>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</si>
  <si>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</si>
  <si>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</si>
  <si>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</si>
  <si>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</si>
  <si>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</si>
  <si>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</si>
  <si>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</si>
  <si>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</si>
  <si>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</si>
  <si>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</si>
  <si>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</si>
  <si>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</si>
  <si>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</si>
  <si>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</si>
  <si>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</si>
  <si>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</si>
  <si>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</si>
  <si>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</si>
  <si>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</si>
  <si>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</si>
  <si>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</si>
  <si>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</si>
  <si>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</si>
  <si>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</si>
  <si>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</si>
  <si>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</si>
  <si>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</si>
  <si>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</si>
  <si>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</si>
  <si>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</si>
  <si>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</si>
  <si>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</si>
  <si>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</si>
  <si>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</si>
  <si>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</si>
  <si>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</si>
  <si>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</si>
  <si>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</si>
  <si>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</si>
  <si>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</si>
  <si>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</si>
  <si>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</si>
  <si>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</si>
  <si>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</si>
  <si>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</si>
  <si>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</si>
  <si>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</si>
  <si>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</si>
  <si>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</si>
  <si>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</si>
  <si>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</si>
  <si>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</si>
  <si>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</si>
  <si>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</si>
  <si>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</si>
  <si>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</si>
  <si>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</si>
  <si>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</si>
  <si>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</si>
  <si>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</si>
  <si>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</si>
  <si>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</si>
  <si>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</si>
  <si>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</si>
  <si>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</si>
  <si>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</si>
  <si>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</si>
  <si>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</si>
  <si>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</si>
  <si>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</si>
  <si>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</si>
  <si>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</si>
  <si>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</si>
  <si>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</si>
  <si>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</si>
  <si>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</si>
  <si>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</si>
  <si>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</si>
  <si>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</si>
  <si>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</si>
  <si>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</si>
  <si>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</si>
  <si>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</si>
  <si>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</si>
  <si>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</si>
  <si>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</si>
  <si>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</si>
  <si>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</si>
  <si>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</si>
  <si>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</si>
  <si>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</si>
  <si>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</si>
  <si>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</si>
  <si>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</si>
  <si>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</si>
  <si>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</si>
  <si>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</si>
  <si>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</si>
  <si>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</si>
  <si>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</si>
  <si>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</si>
  <si>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</si>
  <si>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</si>
  <si>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</si>
  <si>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</si>
  <si>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</si>
  <si>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</si>
  <si>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</si>
  <si>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</si>
  <si>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</si>
  <si>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</si>
  <si>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</si>
  <si>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</si>
  <si>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</si>
  <si>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</si>
  <si>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</si>
  <si>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</si>
  <si>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</si>
  <si>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</si>
  <si>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</si>
  <si>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</si>
  <si>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</si>
  <si>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</si>
  <si>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</si>
  <si>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</si>
  <si>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</si>
  <si>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</si>
  <si>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</si>
  <si>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</si>
  <si>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</si>
  <si>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</si>
  <si>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</si>
  <si>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</si>
  <si>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</si>
  <si>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</si>
  <si>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</si>
  <si>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</si>
  <si>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</si>
  <si>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</si>
  <si>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</si>
  <si>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</si>
  <si>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</si>
  <si>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</si>
  <si>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</si>
  <si>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</si>
  <si>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</si>
  <si>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</si>
  <si>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</si>
  <si>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</si>
  <si>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</si>
  <si>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</si>
  <si>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</si>
  <si>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</si>
  <si>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</si>
  <si>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</si>
  <si>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</si>
  <si>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</si>
  <si>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</si>
  <si>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</si>
  <si>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</si>
  <si>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</si>
  <si>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</si>
  <si>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</si>
  <si>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</si>
  <si>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</si>
  <si>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</si>
  <si>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</si>
  <si>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</si>
  <si>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</si>
  <si>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</si>
  <si>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</si>
  <si>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</si>
  <si>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</si>
  <si>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</si>
  <si>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</si>
  <si>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</si>
  <si>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</si>
  <si>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</si>
  <si>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</si>
  <si>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</si>
  <si>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</si>
  <si>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</si>
  <si>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</si>
  <si>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</si>
  <si>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</si>
  <si>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</si>
  <si>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</si>
  <si>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</si>
  <si>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</si>
  <si>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</si>
  <si>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</si>
  <si>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</si>
  <si>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</si>
  <si>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</si>
  <si>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</si>
  <si>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</si>
  <si>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</si>
  <si>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</si>
  <si>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</si>
  <si>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</si>
  <si>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</si>
  <si>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</si>
  <si>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</si>
  <si>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</si>
  <si>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</si>
  <si>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</si>
  <si>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</si>
  <si>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</si>
  <si>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</si>
  <si>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</si>
  <si>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</si>
  <si>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</si>
  <si>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</si>
  <si>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</si>
  <si>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</si>
  <si>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</si>
  <si>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</si>
  <si>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</si>
  <si>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</si>
  <si>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</si>
  <si>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</si>
  <si>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</si>
  <si>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</si>
  <si>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</si>
  <si>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</si>
  <si>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</si>
  <si>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</si>
  <si>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</si>
  <si>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</si>
  <si>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</si>
  <si>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</si>
  <si>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</si>
  <si>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</si>
  <si>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</si>
  <si>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</si>
  <si>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</si>
  <si>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</si>
  <si>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</si>
  <si>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</si>
  <si>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</si>
  <si>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</si>
  <si>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</si>
  <si>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</si>
  <si>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</si>
  <si>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</si>
  <si>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</si>
  <si>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</si>
  <si>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</si>
  <si>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</si>
  <si>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</si>
  <si>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</si>
  <si>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</si>
  <si>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</si>
  <si>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</si>
  <si>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</si>
  <si>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</si>
  <si>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</si>
  <si>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</si>
  <si>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</si>
  <si>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</si>
  <si>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</si>
  <si>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</si>
  <si>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</si>
  <si>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</si>
  <si>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</si>
  <si>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</si>
  <si>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</si>
  <si>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</si>
  <si>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</si>
  <si>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</si>
  <si>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</si>
  <si>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</si>
  <si>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</si>
  <si>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</si>
  <si>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</si>
  <si>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</si>
  <si>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</si>
  <si>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</si>
  <si>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</si>
  <si>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</si>
  <si>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</si>
  <si>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</si>
  <si>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</si>
  <si>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</si>
  <si>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</si>
  <si>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</si>
  <si>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</si>
  <si>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</si>
  <si>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</si>
  <si>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</si>
  <si>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</si>
  <si>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</si>
  <si>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</si>
  <si>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</si>
  <si>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</si>
  <si>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</si>
  <si>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</si>
  <si>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</si>
  <si>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</si>
  <si>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</si>
  <si>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</si>
  <si>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</si>
  <si>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</si>
  <si>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</si>
  <si>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</si>
  <si>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</si>
  <si>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</si>
  <si>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</si>
  <si>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</si>
  <si>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</si>
  <si>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</si>
  <si>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</si>
  <si>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</si>
  <si>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</si>
  <si>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</si>
  <si>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</si>
  <si>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</si>
  <si>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</si>
  <si>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</si>
  <si>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</si>
  <si>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</si>
  <si>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</si>
  <si>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</si>
  <si>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</si>
  <si>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</si>
  <si>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</si>
  <si>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</si>
  <si>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</si>
  <si>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</si>
  <si>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</si>
  <si>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</si>
  <si>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</si>
  <si>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</si>
  <si>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</si>
  <si>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</si>
  <si>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</si>
  <si>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</si>
  <si>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</si>
  <si>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</si>
  <si>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</si>
  <si>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</si>
  <si>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</si>
  <si>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</si>
  <si>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</si>
  <si>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</si>
  <si>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</si>
  <si>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</si>
  <si>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</si>
  <si>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</si>
  <si>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</si>
  <si>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</si>
  <si>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</si>
  <si>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</si>
  <si>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</si>
  <si>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</si>
  <si>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</si>
  <si>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</si>
  <si>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</si>
  <si>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</si>
  <si>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</si>
  <si>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</si>
  <si>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</si>
  <si>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</si>
  <si>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</si>
  <si>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</si>
  <si>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</si>
  <si>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</si>
  <si>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</si>
  <si>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</si>
  <si>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</si>
  <si>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</si>
  <si>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</si>
  <si>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</si>
  <si>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</si>
  <si>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</si>
  <si>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</si>
  <si>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</si>
  <si>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</si>
  <si>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</si>
  <si>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</si>
  <si>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</si>
  <si>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</si>
  <si>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</si>
  <si>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</si>
  <si>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</si>
  <si>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</si>
  <si>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</si>
  <si>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</si>
  <si>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</si>
  <si>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</si>
  <si>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</si>
  <si>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</si>
  <si>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</si>
  <si>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</si>
  <si>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</si>
  <si>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</si>
  <si>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</si>
  <si>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</si>
  <si>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</si>
  <si>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</si>
  <si>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</si>
  <si>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</si>
  <si>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</si>
  <si>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</si>
  <si>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</si>
  <si>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</si>
  <si>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</si>
  <si>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</si>
  <si>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</si>
  <si>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</si>
  <si>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</si>
  <si>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</si>
  <si>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</si>
  <si>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</si>
  <si>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</si>
  <si>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</si>
  <si>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</si>
  <si>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</si>
  <si>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</si>
  <si>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</si>
  <si>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</si>
  <si>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</si>
  <si>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</si>
  <si>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</si>
  <si>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</si>
  <si>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</si>
  <si>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</si>
  <si>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</si>
  <si>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</si>
  <si>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</si>
  <si>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</si>
  <si>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</si>
  <si>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</si>
  <si>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</si>
  <si>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</si>
  <si>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</si>
  <si>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</si>
  <si>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</si>
  <si>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</si>
  <si>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</si>
  <si>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</si>
  <si>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</si>
  <si>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</si>
  <si>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</si>
  <si>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</si>
  <si>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</si>
  <si>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</si>
  <si>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</si>
  <si>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</si>
  <si>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</si>
  <si>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</si>
  <si>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</si>
  <si>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</si>
  <si>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</si>
  <si>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</si>
  <si>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</si>
  <si>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</si>
  <si>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</si>
  <si>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</si>
  <si>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</si>
  <si>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</si>
  <si>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</si>
  <si>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</si>
  <si>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</si>
  <si>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</si>
  <si>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</si>
  <si>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</si>
  <si>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</si>
  <si>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</si>
  <si>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</si>
  <si>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</si>
  <si>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</si>
  <si>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</si>
  <si>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</si>
  <si>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</si>
  <si>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</si>
  <si>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</si>
  <si>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</si>
  <si>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</si>
  <si>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</si>
  <si>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</si>
  <si>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</si>
  <si>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</si>
  <si>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</si>
  <si>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</si>
  <si>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</si>
  <si>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</si>
  <si>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</si>
  <si>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</si>
  <si>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</si>
  <si>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</si>
  <si>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</si>
  <si>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</si>
  <si>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</si>
  <si>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</si>
  <si>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</si>
  <si>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</si>
  <si>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</si>
  <si>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</si>
  <si>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</si>
  <si>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</si>
  <si>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</si>
  <si>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</si>
  <si>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</si>
  <si>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</si>
  <si>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</si>
  <si>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</si>
  <si>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</si>
  <si>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</si>
  <si>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</si>
  <si>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</si>
  <si>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</si>
  <si>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</si>
  <si>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</si>
  <si>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</si>
  <si>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</si>
  <si>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</si>
  <si>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</si>
  <si>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</si>
  <si>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</si>
  <si>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</si>
  <si>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</si>
  <si>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</si>
  <si>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</si>
  <si>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</si>
  <si>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</si>
  <si>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</si>
  <si>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</si>
  <si>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</si>
  <si>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</si>
  <si>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</si>
  <si>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</si>
  <si>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</si>
  <si>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</si>
  <si>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</si>
  <si>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</si>
  <si>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</si>
  <si>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</si>
  <si>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</si>
  <si>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</si>
  <si>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</si>
  <si>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</si>
  <si>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</si>
  <si>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</si>
  <si>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</si>
  <si>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</si>
  <si>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</si>
  <si>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</si>
  <si>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</si>
  <si>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</si>
  <si>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</si>
  <si>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</si>
  <si>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</si>
  <si>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</si>
  <si>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</si>
  <si>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</si>
  <si>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</si>
  <si>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</si>
  <si>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</si>
  <si>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</si>
  <si>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</si>
  <si>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</si>
  <si>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</si>
  <si>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</si>
  <si>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</si>
  <si>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</si>
  <si>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</si>
  <si>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</si>
  <si>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</si>
  <si>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</si>
  <si>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</si>
  <si>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</si>
  <si>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</si>
  <si>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</si>
  <si>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</si>
  <si>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</si>
  <si>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</si>
  <si>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</si>
  <si>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</si>
  <si>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</si>
  <si>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</si>
  <si>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</si>
  <si>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</si>
  <si>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</si>
  <si>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</si>
  <si>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</si>
  <si>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</si>
  <si>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</si>
  <si>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</si>
  <si>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</si>
  <si>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</si>
  <si>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</si>
  <si>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</si>
  <si>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</si>
  <si>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</si>
  <si>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</si>
  <si>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</si>
  <si>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</si>
  <si>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</si>
  <si>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</si>
  <si>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</si>
  <si>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</si>
  <si>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</si>
  <si>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</si>
  <si>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</si>
  <si>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</si>
  <si>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</si>
  <si>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</si>
  <si>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</si>
  <si>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</si>
  <si>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</si>
  <si>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</si>
  <si>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</si>
  <si>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</si>
  <si>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</si>
  <si>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</si>
  <si>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</si>
  <si>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</si>
  <si>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</si>
  <si>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</si>
  <si>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</si>
  <si>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</si>
  <si>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</si>
  <si>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</si>
  <si>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</si>
  <si>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</si>
  <si>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</si>
  <si>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</si>
  <si>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</si>
  <si>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</si>
  <si>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</si>
  <si>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</si>
  <si>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</si>
  <si>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</si>
  <si>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</si>
  <si>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</si>
  <si>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</si>
  <si>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</si>
  <si>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</si>
  <si>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</si>
  <si>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</si>
  <si>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</si>
  <si>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</si>
  <si>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</si>
  <si>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</si>
  <si>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</si>
  <si>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</si>
  <si>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</si>
  <si>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</si>
  <si>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</si>
  <si>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</si>
  <si>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</si>
  <si>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</si>
  <si>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</si>
  <si>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</si>
  <si>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</si>
  <si>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</si>
  <si>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</si>
  <si>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</si>
  <si>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</si>
  <si>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</si>
  <si>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</si>
  <si>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</si>
  <si>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</si>
  <si>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</si>
  <si>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</si>
  <si>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</si>
  <si>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</si>
  <si>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</si>
  <si>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</si>
  <si>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</si>
  <si>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</si>
  <si>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</si>
  <si>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</si>
  <si>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</si>
  <si>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</si>
  <si>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</si>
  <si>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</si>
  <si>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</si>
  <si>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</si>
  <si>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</si>
  <si>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</si>
  <si>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</si>
  <si>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</si>
  <si>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</si>
  <si>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</si>
  <si>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</si>
  <si>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</si>
  <si>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</si>
  <si>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</si>
  <si>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</si>
  <si>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</si>
  <si>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</si>
  <si>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</si>
  <si>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</si>
  <si>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</si>
  <si>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</si>
  <si>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</si>
  <si>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</si>
  <si>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</si>
  <si>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</si>
  <si>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</si>
  <si>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</si>
  <si>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</si>
  <si>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</si>
  <si>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</si>
  <si>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</si>
  <si>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</si>
  <si>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</si>
  <si>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</si>
  <si>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</si>
  <si>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</si>
  <si>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</si>
  <si>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</si>
  <si>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</si>
  <si>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</si>
  <si>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</si>
  <si>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</si>
  <si>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</si>
  <si>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</si>
  <si>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</si>
  <si>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</si>
  <si>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</si>
  <si>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</si>
  <si>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</si>
  <si>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</si>
  <si>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</si>
  <si>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</si>
  <si>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</si>
  <si>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</si>
  <si>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</si>
  <si>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</si>
  <si>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</si>
  <si>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</si>
  <si>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</si>
  <si>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</si>
  <si>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</si>
  <si>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</si>
  <si>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</si>
  <si>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</si>
  <si>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</si>
  <si>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</si>
  <si>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</si>
  <si>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</si>
  <si>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</si>
  <si>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</si>
  <si>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</si>
  <si>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</si>
  <si>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</si>
  <si>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</si>
  <si>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</si>
  <si>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</si>
  <si>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</si>
  <si>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</si>
  <si>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</si>
  <si>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</si>
  <si>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</si>
  <si>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</si>
  <si>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</si>
  <si>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</si>
  <si>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</si>
  <si>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</si>
  <si>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</si>
  <si>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</si>
  <si>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</si>
  <si>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</si>
  <si>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</si>
  <si>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</si>
  <si>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</si>
  <si>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</si>
  <si>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</si>
  <si>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</si>
  <si>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</si>
  <si>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</si>
  <si>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</si>
  <si>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</si>
  <si>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</si>
  <si>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</si>
  <si>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</si>
  <si>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</si>
  <si>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</si>
  <si>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</si>
  <si>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</si>
  <si>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</si>
  <si>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</si>
  <si>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</si>
  <si>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</si>
  <si>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</si>
  <si>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</si>
  <si>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</si>
  <si>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</si>
  <si>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</si>
  <si>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</si>
  <si>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</si>
  <si>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</si>
  <si>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</si>
  <si>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</si>
  <si>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</si>
  <si>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</si>
  <si>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</si>
  <si>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</si>
  <si>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</si>
  <si>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</si>
  <si>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</si>
  <si>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</si>
  <si>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</si>
  <si>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</si>
  <si>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</si>
  <si>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</si>
  <si>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</si>
  <si>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</si>
  <si>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</si>
  <si>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</si>
  <si>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</si>
  <si>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</si>
  <si>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</si>
  <si>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</si>
  <si>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</si>
  <si>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</si>
  <si>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</si>
  <si>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</si>
  <si>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</si>
  <si>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</si>
  <si>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</si>
  <si>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</si>
  <si>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</si>
  <si>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</si>
  <si>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</si>
  <si>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</si>
  <si>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</si>
  <si>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</si>
  <si>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</si>
  <si>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</si>
  <si>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</si>
  <si>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</si>
  <si>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</si>
  <si>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</si>
  <si>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</si>
  <si>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</si>
  <si>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</si>
  <si>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</si>
  <si>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</si>
  <si>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</si>
  <si>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</si>
  <si>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</si>
  <si>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</si>
  <si>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</si>
  <si>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</si>
  <si>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</si>
  <si>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</si>
  <si>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</si>
  <si>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</si>
  <si>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</si>
  <si>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</si>
  <si>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</si>
  <si>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</si>
  <si>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</si>
  <si>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</si>
  <si>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</si>
  <si>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</si>
  <si>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</si>
  <si>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</si>
  <si>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</si>
  <si>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</si>
  <si>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</si>
  <si>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</si>
  <si>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</si>
  <si>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</si>
  <si>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</si>
  <si>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</si>
  <si>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</si>
  <si>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</si>
  <si>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</si>
  <si>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</si>
  <si>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</si>
  <si>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</si>
  <si>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</si>
  <si>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</si>
  <si>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</si>
  <si>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</si>
  <si>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</si>
  <si>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</si>
  <si>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</si>
  <si>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</si>
  <si>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</si>
  <si>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</si>
  <si>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</si>
  <si>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</si>
  <si>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</si>
  <si>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</si>
  <si>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</si>
  <si>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</si>
  <si>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</si>
  <si>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</si>
  <si>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</si>
  <si>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</si>
  <si>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</si>
  <si>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</si>
  <si>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</si>
  <si>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</si>
  <si>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</si>
  <si>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</si>
  <si>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</si>
  <si>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</si>
  <si>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</si>
  <si>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</si>
  <si>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</si>
  <si>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</si>
  <si>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</si>
  <si>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</si>
  <si>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</si>
  <si>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</si>
  <si>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</si>
  <si>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</si>
  <si>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</si>
  <si>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</si>
  <si>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</si>
  <si>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</si>
  <si>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</si>
  <si>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</si>
  <si>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</si>
  <si>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</si>
  <si>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</si>
  <si>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</si>
  <si>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</si>
  <si>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</si>
  <si>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</si>
  <si>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</si>
  <si>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</si>
  <si>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</si>
  <si>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</si>
  <si>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</si>
  <si>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</si>
  <si>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</si>
  <si>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</si>
  <si>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</si>
  <si>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</si>
  <si>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</si>
  <si>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</si>
  <si>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</si>
  <si>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</si>
  <si>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</si>
  <si>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</si>
  <si>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</si>
  <si>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</si>
  <si>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</si>
  <si>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</si>
  <si>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</si>
  <si>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</si>
  <si>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</si>
  <si>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</si>
  <si>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</si>
  <si>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</si>
  <si>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</si>
  <si>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</si>
  <si>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</si>
  <si>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</si>
  <si>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</si>
  <si>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</si>
  <si>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</si>
  <si>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</si>
  <si>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</si>
  <si>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</si>
  <si>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</si>
  <si>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</si>
  <si>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</si>
  <si>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</si>
  <si>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</si>
  <si>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</si>
  <si>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</si>
  <si>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</si>
  <si>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</si>
  <si>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</si>
  <si>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</si>
  <si>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</si>
  <si>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</si>
  <si>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</si>
  <si>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</si>
  <si>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</si>
  <si>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</si>
  <si>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</si>
  <si>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</si>
  <si>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</si>
  <si>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</si>
  <si>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</si>
  <si>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</si>
  <si>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</si>
  <si>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</si>
  <si>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</si>
  <si>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</si>
  <si>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</si>
  <si>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</si>
  <si>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</si>
  <si>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</si>
  <si>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</si>
  <si>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</si>
  <si>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</si>
  <si>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</si>
  <si>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</si>
  <si>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</si>
  <si>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</si>
  <si>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</si>
  <si>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</si>
  <si>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</si>
  <si>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</si>
  <si>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</si>
  <si>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</si>
  <si>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</si>
  <si>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</si>
  <si>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</si>
  <si>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</si>
  <si>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</si>
  <si>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</si>
  <si>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</si>
  <si>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</si>
  <si>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</si>
  <si>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</si>
  <si>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</si>
  <si>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</si>
  <si>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</si>
  <si>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</si>
  <si>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</si>
  <si>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</si>
  <si>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</si>
  <si>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</si>
  <si>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</si>
  <si>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</si>
  <si>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</si>
  <si>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</si>
  <si>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</si>
  <si>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</si>
  <si>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</si>
  <si>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</si>
  <si>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</si>
  <si>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</si>
  <si>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</si>
  <si>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</si>
  <si>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</si>
  <si>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</si>
  <si>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</si>
  <si>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</si>
  <si>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</si>
  <si>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</si>
  <si>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</si>
  <si>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</si>
  <si>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</si>
  <si>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</si>
  <si>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</si>
  <si>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</si>
  <si>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</si>
  <si>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</si>
  <si>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</si>
  <si>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</si>
  <si>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</si>
  <si>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</si>
  <si>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</si>
  <si>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</si>
  <si>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</si>
  <si>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</si>
  <si>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</si>
  <si>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</si>
  <si>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</si>
  <si>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</si>
  <si>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</si>
  <si>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</si>
  <si>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</si>
  <si>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</si>
  <si>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</si>
  <si>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</si>
  <si>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</si>
  <si>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</si>
  <si>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</si>
  <si>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</si>
  <si>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</si>
  <si>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</si>
  <si>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</si>
  <si>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</si>
  <si>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</si>
  <si>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</si>
  <si>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</si>
  <si>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</si>
  <si>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</si>
  <si>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</si>
  <si>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</si>
  <si>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</si>
  <si>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</si>
  <si>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</si>
  <si>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</si>
  <si>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</si>
  <si>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</si>
  <si>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</si>
  <si>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</si>
  <si>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</si>
  <si>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</si>
  <si>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</si>
  <si>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</si>
  <si>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</si>
  <si>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</si>
  <si>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</si>
  <si>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</si>
  <si>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</si>
  <si>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</si>
  <si>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</si>
  <si>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</si>
  <si>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</si>
  <si>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</si>
  <si>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</si>
  <si>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</si>
  <si>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</si>
  <si>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</si>
  <si>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</si>
  <si>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</si>
  <si>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</si>
  <si>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</si>
  <si>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</si>
  <si>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</si>
  <si>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</si>
  <si>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</si>
  <si>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</si>
  <si>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</si>
  <si>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</si>
  <si>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</si>
  <si>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</si>
  <si>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</si>
  <si>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</si>
  <si>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</si>
  <si>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</si>
  <si>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</si>
  <si>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</si>
  <si>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</si>
  <si>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</si>
  <si>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</si>
  <si>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</si>
  <si>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</si>
  <si>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</si>
  <si>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</si>
  <si>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</si>
  <si>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</si>
  <si>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</si>
  <si>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</si>
  <si>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</si>
  <si>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</si>
  <si>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</si>
  <si>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</si>
  <si>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</si>
  <si>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</si>
  <si>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</si>
  <si>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</si>
  <si>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</si>
  <si>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</si>
  <si>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</si>
  <si>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</si>
  <si>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</si>
  <si>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</si>
  <si>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</si>
  <si>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</si>
  <si>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</si>
  <si>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</si>
  <si>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</si>
  <si>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</si>
  <si>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</si>
  <si>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</si>
  <si>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</si>
  <si>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</si>
  <si>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</si>
  <si>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</si>
  <si>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</si>
  <si>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</si>
  <si>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</si>
  <si>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</si>
  <si>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</si>
  <si>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</si>
  <si>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</si>
  <si>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</si>
  <si>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</si>
  <si>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</si>
  <si>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</si>
  <si>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</si>
  <si>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</si>
  <si>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</si>
  <si>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</si>
  <si>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</si>
  <si>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</si>
  <si>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</si>
  <si>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</si>
  <si>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</si>
  <si>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</si>
  <si>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</si>
  <si>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</si>
  <si>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</si>
  <si>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</si>
  <si>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</si>
  <si>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</si>
  <si>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</si>
  <si>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</si>
  <si>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</si>
  <si>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</si>
  <si>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</si>
  <si>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</si>
  <si>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</si>
  <si>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</si>
  <si>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</si>
  <si>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</si>
  <si>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</si>
  <si>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</si>
  <si>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</si>
  <si>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</si>
  <si>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</si>
  <si>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</si>
  <si>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</si>
  <si>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</si>
  <si>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</si>
  <si>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</si>
  <si>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</si>
  <si>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</si>
  <si>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</si>
  <si>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</si>
  <si>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</si>
  <si>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</si>
  <si>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</si>
  <si>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</si>
  <si>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</si>
  <si>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</si>
  <si>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</si>
  <si>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</si>
  <si>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</si>
  <si>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</si>
  <si>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</si>
  <si>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</si>
  <si>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</si>
  <si>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</si>
  <si>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</si>
  <si>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</si>
  <si>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</si>
  <si>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</si>
  <si>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</si>
  <si>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</si>
  <si>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</si>
  <si>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</si>
  <si>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</si>
  <si>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</si>
  <si>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</si>
  <si>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</si>
  <si>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</si>
  <si>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</si>
  <si>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</si>
  <si>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</si>
  <si>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</si>
  <si>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</si>
  <si>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</si>
  <si>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</si>
  <si>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</si>
  <si>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</si>
  <si>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</si>
  <si>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</si>
  <si>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</si>
  <si>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</si>
  <si>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</si>
  <si>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</si>
  <si>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</si>
  <si>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</si>
  <si>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</si>
  <si>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</si>
  <si>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</si>
  <si>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</si>
  <si>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</si>
  <si>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</si>
  <si>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</si>
  <si>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</si>
  <si>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</si>
  <si>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</si>
  <si>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</si>
  <si>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</si>
  <si>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</si>
  <si>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</si>
  <si>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</si>
  <si>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</si>
  <si>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</si>
  <si>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</si>
  <si>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</si>
  <si>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</si>
  <si>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</si>
  <si>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</si>
  <si>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</si>
  <si>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</si>
  <si>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</si>
  <si>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</si>
  <si>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</si>
  <si>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</si>
  <si>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</si>
  <si>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</si>
  <si>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</si>
  <si>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</si>
  <si>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</si>
  <si>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</si>
  <si>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</si>
  <si>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</si>
  <si>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</si>
  <si>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</si>
  <si>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</si>
  <si>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</si>
  <si>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</si>
  <si>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</si>
  <si>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</si>
  <si>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</si>
  <si>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</si>
  <si>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</si>
  <si>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</si>
  <si>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</si>
  <si>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</si>
  <si>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</si>
  <si>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</si>
  <si>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</si>
  <si>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</si>
  <si>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</si>
  <si>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</si>
  <si>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</si>
  <si>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</si>
  <si>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</si>
  <si>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</si>
  <si>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</si>
  <si>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</si>
  <si>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</si>
  <si>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</si>
  <si>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</si>
  <si>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</si>
  <si>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</si>
  <si>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</si>
  <si>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</si>
  <si>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</si>
  <si>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</si>
  <si>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</si>
  <si>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</si>
  <si>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</si>
  <si>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</si>
  <si>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</si>
  <si>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</si>
  <si>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</si>
  <si>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</si>
  <si>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</si>
  <si>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</si>
  <si>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</si>
  <si>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</si>
  <si>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</si>
  <si>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</si>
  <si>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</si>
  <si>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</si>
  <si>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</si>
  <si>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</si>
  <si>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</si>
  <si>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</si>
  <si>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</si>
  <si>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</si>
  <si>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</si>
  <si>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</si>
  <si>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</si>
  <si>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</si>
  <si>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</si>
  <si>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</si>
  <si>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</si>
  <si>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</si>
  <si>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</si>
  <si>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</si>
  <si>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</si>
  <si>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</si>
  <si>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</si>
  <si>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</si>
  <si>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</si>
  <si>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</si>
  <si>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</si>
  <si>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</si>
  <si>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</si>
  <si>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</si>
  <si>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</si>
  <si>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</si>
  <si>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</si>
  <si>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</si>
  <si>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</si>
  <si>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</si>
  <si>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</si>
  <si>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</si>
  <si>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</si>
  <si>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</si>
  <si>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</si>
  <si>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</si>
  <si>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</si>
  <si>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</si>
  <si>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</si>
  <si>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</si>
  <si>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</si>
  <si>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</si>
  <si>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</si>
  <si>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</si>
  <si>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</si>
  <si>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</si>
  <si>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</si>
  <si>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</si>
  <si>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</si>
  <si>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</si>
  <si>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</si>
  <si>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</si>
  <si>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</si>
  <si>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</si>
  <si>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</si>
  <si>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</si>
  <si>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</si>
  <si>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</si>
  <si>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</si>
  <si>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</si>
  <si>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</si>
  <si>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</si>
  <si>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</si>
  <si>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</si>
  <si>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</si>
  <si>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</si>
  <si>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</si>
  <si>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</si>
  <si>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</si>
  <si>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</si>
  <si>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</si>
  <si>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</si>
  <si>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</si>
  <si>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</si>
  <si>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</si>
  <si>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</si>
  <si>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</si>
  <si>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</si>
  <si>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</si>
  <si>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</si>
  <si>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</si>
  <si>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</si>
  <si>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</si>
  <si>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</si>
  <si>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</si>
  <si>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</si>
  <si>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</si>
  <si>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</si>
  <si>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</si>
  <si>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</si>
  <si>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</si>
  <si>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</si>
  <si>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</si>
  <si>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</si>
  <si>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</si>
  <si>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</si>
  <si>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</si>
  <si>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</si>
  <si>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</si>
  <si>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</si>
  <si>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</si>
  <si>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</si>
  <si>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</si>
  <si>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</si>
  <si>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</si>
  <si>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</si>
  <si>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</si>
  <si>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</si>
  <si>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</si>
  <si>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</si>
  <si>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</si>
  <si>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</si>
  <si>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</si>
  <si>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</si>
  <si>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</si>
  <si>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</si>
  <si>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</si>
  <si>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</si>
  <si>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</si>
  <si>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</si>
  <si>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</si>
  <si>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</si>
  <si>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</si>
  <si>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</si>
  <si>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</si>
  <si>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</si>
  <si>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</si>
  <si>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</si>
  <si>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</si>
  <si>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</si>
  <si>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</si>
  <si>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</si>
  <si>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</si>
  <si>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</si>
  <si>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</si>
  <si>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</si>
  <si>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</si>
  <si>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</si>
  <si>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</si>
  <si>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</si>
  <si>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</si>
  <si>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</si>
  <si>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</si>
  <si>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</si>
  <si>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</si>
  <si>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</si>
  <si>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</si>
  <si>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</si>
  <si>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</si>
  <si>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</si>
  <si>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</si>
  <si>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</si>
  <si>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</si>
  <si>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</si>
  <si>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</si>
  <si>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</si>
  <si>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</si>
  <si>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</si>
  <si>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</si>
  <si>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</si>
  <si>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</si>
  <si>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</si>
  <si>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</si>
  <si>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</si>
  <si>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</si>
  <si>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</si>
  <si>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</si>
  <si>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</si>
  <si>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</si>
  <si>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</si>
  <si>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</si>
  <si>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</si>
  <si>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</si>
  <si>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</si>
  <si>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</si>
  <si>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</si>
  <si>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</si>
  <si>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</si>
  <si>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</si>
  <si>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</si>
  <si>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</si>
  <si>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</si>
  <si>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</si>
  <si>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</si>
  <si>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</si>
  <si>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</si>
  <si>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</si>
  <si>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</si>
  <si>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</si>
  <si>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</si>
  <si>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</si>
  <si>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</si>
  <si>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</si>
  <si>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</si>
  <si>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</si>
  <si>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</si>
  <si>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</si>
  <si>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</si>
  <si>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</si>
  <si>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</si>
  <si>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</si>
  <si>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</si>
  <si>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</si>
  <si>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</si>
  <si>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</si>
  <si>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</si>
  <si>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</si>
  <si>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</si>
  <si>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</si>
  <si>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</si>
  <si>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</si>
  <si>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</si>
  <si>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</si>
  <si>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</si>
  <si>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</si>
  <si>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</si>
  <si>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</si>
  <si>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</si>
  <si>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</si>
  <si>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</si>
  <si>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</si>
  <si>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</si>
  <si>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</si>
  <si>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</si>
  <si>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</si>
  <si>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</si>
  <si>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</si>
  <si>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</si>
  <si>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</si>
  <si>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</si>
  <si>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</si>
  <si>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</si>
  <si>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</si>
  <si>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</si>
  <si>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</si>
  <si>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</si>
  <si>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</si>
  <si>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</si>
  <si>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</si>
  <si>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</si>
  <si>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</si>
  <si>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</si>
  <si>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</si>
  <si>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</si>
  <si>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</si>
  <si>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</si>
  <si>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</si>
  <si>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</si>
  <si>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</si>
  <si>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</si>
  <si>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</si>
  <si>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</si>
  <si>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</si>
  <si>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</si>
  <si>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</si>
  <si>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</si>
  <si>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</si>
  <si>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</si>
  <si>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</si>
  <si>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</si>
  <si>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</si>
  <si>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</si>
  <si>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</si>
  <si>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</si>
  <si>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</si>
  <si>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</si>
  <si>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</si>
  <si>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</si>
  <si>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</si>
  <si>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</si>
  <si>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</si>
  <si>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</si>
  <si>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</si>
  <si>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</si>
  <si>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</si>
  <si>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</si>
  <si>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</si>
  <si>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</si>
  <si>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</si>
  <si>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</si>
  <si>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</si>
  <si>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</si>
  <si>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</si>
  <si>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</si>
  <si>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</si>
  <si>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</si>
  <si>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</si>
  <si>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</si>
  <si>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</si>
  <si>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</si>
  <si>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</si>
  <si>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</si>
  <si>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</si>
  <si>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</si>
  <si>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</si>
  <si>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</si>
  <si>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</si>
  <si>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</si>
  <si>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</si>
  <si>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</si>
  <si>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</si>
  <si>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</si>
  <si>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</si>
  <si>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</si>
  <si>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</si>
  <si>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</si>
  <si>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</si>
  <si>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</si>
  <si>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</si>
  <si>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</si>
  <si>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</si>
  <si>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</si>
  <si>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</si>
  <si>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</si>
  <si>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</si>
  <si>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</si>
  <si>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</si>
  <si>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</si>
  <si>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</si>
  <si>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</si>
  <si>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</si>
  <si>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</si>
  <si>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</si>
  <si>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</si>
  <si>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</si>
  <si>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</si>
  <si>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</si>
  <si>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</si>
  <si>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</si>
  <si>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</si>
  <si>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</si>
  <si>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</si>
  <si>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</si>
  <si>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</si>
  <si>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</si>
  <si>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</si>
  <si>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</si>
  <si>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</si>
  <si>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</si>
  <si>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</si>
  <si>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</si>
  <si>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</si>
  <si>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</si>
  <si>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</si>
  <si>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</si>
  <si>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</si>
  <si>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</si>
  <si>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</si>
  <si>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</si>
  <si>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</si>
  <si>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</si>
  <si>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</si>
  <si>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</si>
  <si>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</si>
  <si>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</si>
  <si>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</si>
  <si>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</si>
  <si>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</si>
  <si>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</si>
  <si>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</si>
  <si>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</si>
  <si>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</si>
  <si>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</si>
  <si>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</si>
  <si>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</si>
  <si>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</si>
  <si>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</si>
  <si>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</si>
  <si>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</si>
  <si>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</si>
  <si>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</si>
  <si>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</si>
  <si>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</si>
  <si>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</si>
  <si>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</si>
  <si>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</si>
  <si>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</si>
  <si>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</si>
  <si>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</si>
  <si>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</si>
  <si>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</si>
  <si>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</si>
  <si>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</si>
  <si>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</si>
  <si>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</si>
  <si>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</si>
  <si>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</si>
  <si>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</si>
  <si>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</si>
  <si>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</si>
  <si>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</si>
  <si>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</si>
  <si>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</si>
  <si>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</si>
  <si>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</si>
  <si>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</si>
  <si>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</si>
  <si>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</si>
  <si>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</si>
  <si>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</si>
  <si>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</si>
  <si>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</si>
  <si>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</si>
  <si>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</si>
  <si>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</si>
  <si>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</si>
  <si>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</si>
  <si>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</si>
  <si>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</si>
  <si>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</si>
  <si>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</si>
  <si>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</si>
  <si>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</si>
  <si>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</si>
  <si>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</si>
  <si>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</si>
  <si>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</si>
  <si>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</si>
  <si>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</si>
  <si>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</si>
  <si>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</si>
  <si>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</si>
  <si>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</si>
  <si>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</si>
  <si>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</si>
  <si>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</si>
  <si>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</si>
  <si>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</si>
  <si>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</si>
  <si>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</si>
  <si>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</si>
  <si>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</si>
  <si>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</si>
  <si>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</si>
  <si>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</si>
  <si>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</si>
  <si>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</si>
  <si>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</si>
  <si>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</si>
  <si>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</si>
  <si>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</si>
  <si>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</si>
  <si>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</si>
  <si>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</si>
  <si>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</si>
  <si>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</si>
  <si>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</si>
  <si>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</si>
  <si>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</si>
  <si>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</si>
  <si>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</si>
  <si>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</si>
  <si>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</si>
  <si>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</si>
  <si>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</si>
  <si>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</si>
  <si>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</si>
  <si>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</si>
  <si>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</si>
  <si>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</si>
  <si>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</si>
  <si>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</si>
  <si>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</si>
  <si>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</si>
  <si>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</si>
  <si>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</si>
  <si>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</si>
  <si>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</si>
  <si>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</si>
  <si>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</si>
  <si>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</si>
  <si>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</si>
  <si>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</si>
  <si>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</si>
  <si>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</si>
  <si>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</si>
  <si>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</si>
  <si>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</si>
  <si>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</si>
  <si>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</si>
  <si>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</si>
  <si>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</si>
  <si>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</si>
  <si>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</si>
  <si>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</si>
  <si>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</si>
  <si>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</si>
  <si>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</si>
  <si>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</si>
  <si>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</si>
  <si>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</si>
  <si>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</si>
  <si>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</si>
  <si>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</si>
  <si>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</si>
  <si>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</si>
  <si>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</si>
  <si>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</si>
  <si>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</si>
  <si>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</si>
  <si>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</si>
  <si>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</si>
  <si>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</si>
  <si>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</si>
  <si>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</si>
  <si>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</si>
  <si>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</si>
  <si>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</si>
  <si>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</si>
  <si>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</si>
  <si>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</si>
  <si>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</si>
  <si>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</si>
  <si>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</si>
  <si>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</si>
  <si>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</si>
  <si>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</si>
  <si>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</si>
  <si>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</si>
  <si>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</si>
  <si>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</si>
  <si>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</si>
  <si>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</si>
  <si>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</si>
  <si>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</si>
  <si>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</si>
  <si>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</si>
  <si>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</si>
  <si>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</si>
  <si>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</si>
  <si>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</si>
  <si>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</si>
  <si>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</si>
  <si>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</si>
  <si>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</si>
  <si>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</si>
  <si>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</si>
  <si>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</si>
  <si>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</si>
  <si>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</si>
  <si>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</si>
  <si>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</si>
  <si>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</si>
  <si>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</si>
  <si>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</si>
  <si>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</si>
  <si>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</si>
  <si>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</si>
  <si>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</si>
  <si>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</si>
  <si>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</si>
  <si>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</si>
  <si>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</si>
  <si>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</si>
  <si>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</si>
  <si>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</si>
  <si>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</si>
  <si>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</si>
  <si>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</si>
  <si>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</si>
  <si>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</si>
  <si>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</si>
  <si>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</si>
  <si>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</si>
  <si>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</si>
  <si>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</si>
  <si>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</si>
  <si>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</si>
  <si>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</si>
  <si>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</si>
  <si>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</si>
  <si>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</si>
  <si>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</si>
  <si>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</si>
  <si>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</si>
  <si>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</si>
  <si>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</si>
  <si>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</si>
  <si>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</si>
  <si>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</si>
  <si>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</si>
  <si>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</si>
  <si>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</si>
  <si>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</si>
  <si>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</si>
  <si>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</si>
  <si>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</si>
  <si>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</si>
  <si>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</si>
  <si>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</si>
  <si>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</si>
  <si>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</si>
  <si>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</si>
  <si>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</si>
  <si>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</si>
  <si>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</si>
  <si>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</si>
  <si>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</si>
  <si>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</si>
  <si>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</si>
  <si>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</si>
  <si>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</si>
  <si>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</si>
  <si>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</si>
  <si>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</si>
  <si>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</si>
  <si>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</si>
  <si>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</si>
  <si>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</si>
  <si>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</si>
  <si>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</si>
  <si>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</si>
  <si>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</si>
  <si>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</si>
  <si>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</si>
  <si>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</si>
  <si>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</si>
  <si>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</si>
  <si>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</si>
  <si>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</si>
  <si>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</si>
  <si>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</si>
  <si>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</si>
  <si>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</si>
  <si>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</si>
  <si>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</si>
  <si>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</si>
  <si>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</si>
  <si>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</si>
  <si>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</si>
  <si>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</si>
  <si>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</si>
  <si>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</si>
  <si>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</si>
  <si>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</si>
  <si>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</si>
  <si>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</si>
  <si>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</si>
  <si>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</si>
  <si>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</si>
  <si>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</si>
  <si>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</si>
  <si>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</si>
  <si>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</si>
  <si>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</si>
  <si>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</si>
  <si>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</si>
  <si>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</si>
  <si>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</si>
  <si>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</si>
  <si>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</si>
  <si>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</si>
  <si>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</si>
  <si>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</si>
  <si>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</si>
  <si>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</si>
  <si>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</si>
  <si>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</si>
  <si>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</si>
  <si>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</si>
  <si>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</si>
  <si>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</si>
  <si>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</si>
  <si>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</si>
  <si>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</si>
  <si>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</si>
  <si>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</si>
  <si>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</si>
  <si>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</si>
  <si>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</si>
  <si>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</si>
  <si>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</si>
  <si>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</si>
  <si>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</si>
  <si>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</si>
  <si>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</si>
  <si>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</si>
  <si>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</si>
  <si>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</si>
  <si>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</si>
  <si>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</si>
  <si>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</si>
  <si>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</si>
  <si>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</si>
  <si>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</si>
  <si>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</si>
  <si>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</si>
  <si>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</si>
  <si>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</si>
  <si>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</si>
  <si>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</si>
  <si>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</si>
  <si>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</si>
  <si>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</si>
  <si>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</si>
  <si>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</si>
  <si>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</si>
  <si>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</si>
  <si>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</si>
  <si>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</si>
  <si>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</si>
  <si>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</si>
  <si>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</si>
  <si>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</si>
  <si>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</si>
  <si>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</si>
  <si>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</si>
  <si>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</si>
  <si>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</si>
  <si>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</si>
  <si>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</si>
  <si>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</si>
  <si>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</si>
  <si>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</si>
  <si>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</si>
  <si>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</si>
  <si>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</si>
  <si>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</si>
  <si>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</si>
  <si>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</si>
  <si>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</si>
  <si>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</si>
  <si>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</si>
  <si>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</si>
  <si>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</si>
  <si>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</si>
  <si>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</si>
  <si>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</si>
  <si>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</si>
  <si>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</si>
  <si>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</si>
  <si>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</si>
  <si>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</si>
  <si>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</si>
  <si>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</si>
  <si>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</si>
  <si>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</si>
  <si>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</si>
  <si>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</si>
  <si>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</si>
  <si>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</si>
  <si>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</si>
  <si>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</si>
  <si>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</si>
  <si>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</si>
  <si>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</si>
  <si>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</si>
  <si>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</si>
  <si>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</si>
  <si>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</si>
  <si>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</si>
  <si>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</si>
  <si>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</si>
  <si>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</si>
  <si>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</si>
  <si>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</si>
  <si>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</si>
  <si>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</si>
  <si>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</si>
  <si>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</si>
  <si>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</si>
  <si>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</si>
  <si>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</si>
  <si>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</si>
  <si>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</si>
  <si>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</si>
  <si>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</si>
  <si>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</si>
  <si>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</si>
  <si>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</si>
  <si>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</si>
  <si>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</si>
  <si>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</si>
  <si>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</si>
  <si>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</si>
  <si>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</si>
  <si>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</si>
  <si>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</si>
  <si>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</si>
  <si>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</si>
  <si>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</si>
  <si>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</si>
  <si>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</si>
  <si>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</si>
  <si>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</si>
  <si>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</si>
  <si>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</si>
  <si>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</si>
  <si>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</si>
  <si>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</si>
  <si>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</si>
  <si>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</si>
  <si>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</si>
  <si>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</si>
  <si>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</si>
  <si>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</si>
  <si>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</si>
  <si>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</si>
  <si>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</si>
  <si>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</si>
  <si>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</si>
  <si>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</si>
  <si>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</si>
  <si>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</si>
  <si>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</si>
  <si>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</si>
  <si>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</si>
  <si>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</si>
  <si>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</si>
  <si>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</si>
  <si>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</si>
  <si>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</si>
  <si>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</si>
  <si>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</si>
  <si>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</si>
  <si>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</si>
  <si>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</si>
  <si>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</si>
  <si>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</si>
  <si>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</si>
  <si>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</si>
  <si>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</si>
  <si>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</si>
  <si>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</si>
  <si>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</si>
  <si>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</si>
  <si>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</si>
  <si>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</si>
  <si>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</si>
  <si>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</si>
  <si>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</si>
  <si>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</si>
  <si>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</si>
  <si>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</si>
  <si>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</si>
  <si>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</si>
  <si>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</si>
  <si>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</si>
  <si>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</si>
  <si>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</si>
  <si>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</si>
  <si>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</si>
  <si>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</si>
  <si>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</si>
  <si>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</si>
  <si>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</si>
  <si>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</si>
  <si>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</si>
  <si>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</si>
  <si>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</si>
  <si>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</si>
  <si>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</si>
  <si>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</si>
  <si>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</si>
  <si>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</si>
  <si>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</si>
  <si>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</si>
  <si>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</si>
  <si>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</si>
  <si>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</si>
  <si>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</si>
  <si>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</si>
  <si>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</si>
  <si>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</si>
  <si>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</si>
  <si>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</si>
  <si>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</si>
  <si>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</si>
  <si>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</si>
  <si>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</si>
  <si>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</si>
  <si>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</si>
  <si>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</si>
  <si>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</si>
  <si>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</si>
  <si>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</si>
  <si>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</si>
  <si>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</si>
  <si>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</si>
  <si>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</si>
  <si>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</si>
  <si>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</si>
  <si>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</si>
  <si>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</si>
  <si>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</si>
  <si>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</si>
  <si>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</si>
  <si>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</si>
  <si>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</si>
  <si>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</si>
  <si>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</si>
  <si>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</si>
  <si>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</si>
  <si>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</si>
  <si>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</si>
  <si>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</si>
  <si>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</si>
  <si>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</si>
  <si>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</si>
  <si>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</si>
  <si>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</si>
  <si>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</si>
  <si>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</si>
  <si>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</si>
  <si>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</si>
  <si>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</si>
  <si>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</si>
  <si>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</si>
  <si>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</si>
  <si>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</si>
  <si>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</si>
  <si>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</si>
  <si>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</si>
  <si>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</si>
  <si>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</si>
  <si>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</si>
  <si>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</si>
  <si>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</si>
  <si>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</si>
  <si>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</si>
  <si>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</si>
  <si>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</si>
  <si>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</si>
  <si>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</si>
  <si>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</si>
  <si>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</si>
  <si>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</si>
  <si>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</si>
  <si>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</si>
  <si>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</si>
  <si>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</si>
  <si>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</si>
  <si>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</si>
  <si>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</si>
  <si>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</si>
  <si>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</si>
  <si>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</si>
  <si>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</si>
  <si>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</si>
  <si>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</si>
  <si>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</si>
  <si>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</si>
  <si>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</si>
  <si>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</si>
  <si>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</si>
  <si>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</si>
  <si>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</si>
  <si>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</si>
  <si>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</si>
  <si>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</si>
  <si>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</si>
  <si>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</si>
  <si>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</si>
  <si>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</si>
  <si>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</si>
  <si>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</si>
  <si>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</si>
  <si>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</si>
  <si>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</si>
  <si>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</si>
  <si>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</si>
  <si>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</si>
  <si>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</si>
  <si>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</si>
  <si>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</si>
  <si>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</si>
  <si>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</si>
  <si>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</si>
  <si>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</si>
  <si>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</si>
  <si>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</si>
  <si>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</si>
  <si>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</si>
  <si>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</si>
  <si>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</si>
  <si>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</si>
  <si>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</si>
  <si>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</si>
  <si>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</si>
  <si>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</si>
  <si>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</si>
  <si>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</si>
  <si>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</si>
  <si>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</si>
  <si>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</si>
  <si>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</si>
  <si>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</si>
  <si>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</si>
  <si>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</si>
  <si>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</si>
  <si>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</si>
  <si>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</si>
  <si>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</si>
  <si>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</si>
  <si>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</si>
  <si>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</si>
  <si>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</si>
  <si>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</si>
  <si>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</si>
  <si>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</si>
  <si>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</si>
  <si>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</si>
  <si>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</si>
  <si>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</si>
  <si>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</si>
  <si>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</si>
  <si>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</si>
  <si>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</si>
  <si>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</si>
  <si>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</si>
  <si>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</si>
  <si>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</si>
  <si>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</si>
  <si>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</si>
  <si>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</si>
  <si>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</si>
  <si>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</si>
  <si>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</si>
  <si>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</si>
  <si>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</si>
  <si>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</si>
  <si>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</si>
  <si>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</si>
  <si>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</si>
  <si>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</si>
  <si>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</si>
  <si>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</si>
  <si>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</si>
  <si>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</si>
  <si>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</si>
  <si>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</si>
  <si>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</si>
  <si>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</si>
  <si>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</si>
  <si>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</si>
  <si>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</si>
  <si>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</si>
  <si>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</si>
  <si>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</si>
  <si>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</si>
  <si>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</si>
  <si>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</si>
  <si>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</si>
  <si>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</si>
  <si>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</si>
  <si>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</si>
  <si>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</si>
  <si>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</si>
  <si>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</si>
  <si>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</si>
  <si>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</si>
  <si>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</si>
  <si>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</si>
  <si>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</si>
  <si>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</si>
  <si>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</si>
  <si>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</si>
  <si>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</si>
  <si>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</si>
  <si>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</si>
  <si>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</si>
  <si>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</si>
  <si>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</si>
  <si>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</si>
  <si>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</si>
  <si>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</si>
  <si>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</si>
  <si>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</si>
  <si>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</si>
  <si>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</si>
  <si>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</si>
  <si>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</si>
  <si>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</si>
  <si>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</si>
  <si>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</si>
  <si>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</si>
  <si>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</si>
  <si>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</si>
  <si>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</si>
  <si>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</si>
  <si>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</si>
  <si>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</si>
  <si>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</si>
  <si>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</si>
  <si>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</si>
  <si>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</si>
  <si>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</si>
  <si>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</si>
  <si>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</si>
  <si>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</si>
  <si>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</si>
  <si>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</si>
  <si>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</si>
  <si>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</si>
  <si>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</si>
  <si>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</si>
  <si>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</si>
  <si>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</si>
  <si>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</si>
  <si>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</si>
  <si>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</si>
  <si>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</si>
  <si>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</si>
  <si>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</si>
  <si>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</si>
  <si>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</si>
  <si>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</si>
  <si>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</si>
  <si>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</si>
  <si>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</si>
  <si>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</si>
  <si>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</si>
  <si>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</si>
  <si>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</si>
  <si>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</si>
  <si>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</si>
  <si>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</si>
  <si>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</si>
  <si>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</si>
  <si>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</si>
  <si>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</si>
  <si>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</si>
  <si>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</si>
  <si>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</si>
  <si>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</si>
  <si>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</si>
  <si>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</si>
  <si>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</si>
  <si>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</si>
  <si>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</si>
  <si>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</si>
  <si>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</si>
  <si>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</si>
  <si>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</si>
  <si>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</si>
  <si>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</si>
  <si>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</si>
  <si>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</si>
  <si>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</si>
  <si>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</si>
  <si>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</si>
  <si>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</si>
  <si>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</si>
  <si>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</si>
  <si>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</si>
  <si>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</si>
  <si>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</si>
  <si>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</si>
  <si>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</si>
  <si>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</si>
  <si>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</si>
  <si>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</si>
  <si>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</si>
  <si>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</si>
  <si>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</si>
  <si>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</si>
  <si>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</si>
  <si>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</si>
  <si>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</si>
  <si>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</si>
  <si>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</si>
  <si>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</si>
  <si>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</si>
  <si>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</si>
  <si>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</si>
  <si>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</si>
  <si>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</si>
  <si>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</si>
  <si>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</si>
  <si>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</si>
  <si>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</si>
  <si>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</si>
  <si>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</si>
  <si>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</si>
  <si>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</si>
  <si>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</si>
  <si>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</si>
  <si>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</si>
  <si>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</si>
  <si>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</si>
  <si>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</si>
  <si>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</si>
  <si>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</si>
  <si>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</si>
  <si>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</si>
  <si>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</si>
  <si>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</si>
  <si>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</si>
  <si>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</si>
  <si>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</si>
  <si>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</si>
  <si>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</si>
  <si>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</si>
  <si>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</si>
  <si>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</si>
  <si>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</si>
  <si>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</si>
  <si>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</si>
  <si>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</si>
  <si>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</si>
  <si>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</si>
  <si>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</si>
  <si>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</si>
  <si>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</si>
  <si>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</si>
  <si>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</si>
  <si>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</si>
  <si>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</si>
  <si>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</si>
  <si>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</si>
  <si>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</si>
  <si>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</si>
  <si>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</si>
  <si>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</si>
  <si>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</si>
  <si>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</si>
  <si>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</si>
  <si>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</si>
  <si>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</si>
  <si>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</si>
  <si>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</si>
  <si>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</si>
  <si>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</si>
  <si>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</si>
  <si>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</si>
  <si>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</si>
  <si>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</si>
  <si>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</si>
  <si>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</si>
  <si>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</si>
  <si>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</si>
  <si>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</si>
  <si>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</si>
  <si>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</si>
  <si>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</si>
  <si>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</si>
  <si>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</si>
  <si>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</si>
  <si>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</si>
  <si>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</si>
  <si>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</si>
  <si>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</si>
  <si>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</si>
  <si>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</si>
  <si>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</si>
  <si>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</si>
  <si>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</si>
  <si>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</si>
  <si>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</si>
  <si>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</si>
  <si>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</si>
  <si>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</si>
  <si>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</si>
  <si>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</si>
  <si>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</si>
  <si>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</si>
  <si>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</si>
  <si>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</si>
  <si>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</si>
  <si>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</si>
  <si>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</si>
  <si>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</si>
  <si>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</si>
  <si>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</si>
  <si>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</si>
  <si>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</si>
  <si>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</si>
  <si>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</si>
  <si>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</si>
  <si>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</si>
  <si>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</si>
  <si>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</si>
  <si>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</si>
  <si>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</si>
  <si>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</si>
  <si>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</si>
  <si>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</si>
  <si>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</si>
  <si>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</si>
  <si>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</si>
  <si>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</si>
  <si>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</si>
  <si>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</si>
  <si>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</si>
  <si>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</si>
  <si>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</si>
  <si>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</si>
  <si>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</si>
  <si>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</si>
  <si>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</si>
  <si>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</si>
  <si>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</si>
  <si>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</si>
  <si>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</si>
  <si>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</si>
  <si>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</si>
  <si>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</si>
  <si>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</si>
  <si>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</si>
  <si>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</si>
  <si>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</si>
  <si>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</si>
  <si>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</si>
  <si>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</si>
  <si>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</si>
  <si>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</si>
  <si>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</si>
  <si>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</si>
  <si>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</si>
  <si>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</si>
  <si>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</si>
  <si>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</si>
  <si>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</si>
  <si>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</si>
  <si>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</si>
  <si>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</si>
  <si>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</si>
  <si>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</si>
  <si>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</si>
  <si>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</si>
  <si>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</si>
  <si>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</si>
  <si>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</si>
  <si>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</si>
  <si>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</si>
  <si>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</si>
  <si>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</si>
  <si>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</si>
  <si>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</si>
  <si>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</si>
  <si>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</si>
  <si>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</si>
  <si>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</si>
  <si>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</si>
  <si>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</si>
  <si>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</si>
  <si>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</si>
  <si>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</si>
  <si>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</si>
  <si>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</si>
  <si>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</si>
  <si>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</si>
  <si>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</si>
  <si>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</si>
  <si>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</si>
  <si>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</si>
  <si>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</si>
  <si>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</si>
  <si>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</si>
  <si>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</si>
  <si>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</si>
  <si>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</si>
  <si>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</si>
  <si>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</si>
  <si>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</si>
  <si>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</si>
  <si>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</si>
  <si>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</si>
  <si>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</si>
  <si>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</si>
  <si>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</si>
  <si>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</si>
  <si>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</si>
  <si>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</si>
  <si>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</si>
  <si>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</si>
  <si>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</si>
  <si>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</si>
  <si>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</si>
  <si>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</si>
  <si>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</si>
  <si>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</si>
  <si>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</si>
  <si>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</si>
  <si>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</si>
  <si>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</si>
  <si>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</si>
  <si>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</si>
  <si>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</si>
  <si>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</si>
  <si>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</si>
  <si>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</si>
  <si>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</si>
  <si>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</si>
  <si>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</si>
  <si>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</si>
  <si>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</si>
  <si>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</si>
  <si>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</si>
  <si>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</si>
  <si>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</si>
  <si>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</si>
  <si>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</si>
  <si>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</si>
  <si>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</si>
  <si>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</si>
  <si>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</si>
  <si>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</si>
  <si>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</si>
  <si>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</si>
  <si>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</si>
  <si>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</si>
  <si>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</si>
  <si>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</si>
  <si>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</si>
  <si>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</si>
  <si>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</si>
  <si>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</si>
  <si>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</si>
  <si>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</si>
  <si>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</si>
  <si>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</si>
  <si>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</si>
  <si>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</si>
  <si>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</si>
  <si>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</si>
  <si>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</si>
  <si>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</si>
  <si>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</si>
  <si>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</si>
  <si>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</si>
  <si>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</si>
  <si>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</si>
  <si>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</si>
  <si>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</si>
  <si>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</si>
  <si>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</si>
  <si>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</si>
  <si>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</si>
  <si>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</si>
  <si>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</si>
  <si>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</si>
  <si>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</si>
  <si>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</si>
  <si>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</si>
  <si>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</si>
  <si>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</si>
  <si>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</si>
  <si>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</si>
  <si>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</si>
  <si>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</si>
  <si>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</si>
  <si>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</si>
  <si>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</si>
  <si>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</si>
  <si>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</si>
  <si>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</si>
  <si>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</si>
  <si>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</si>
  <si>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</si>
  <si>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</si>
  <si>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</si>
  <si>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</si>
  <si>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</si>
  <si>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</si>
  <si>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</si>
  <si>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</si>
  <si>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</si>
  <si>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</si>
  <si>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</si>
  <si>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</si>
  <si>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</si>
  <si>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</si>
  <si>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</si>
  <si>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</si>
  <si>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</si>
  <si>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</si>
  <si>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</si>
  <si>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</si>
  <si>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</si>
  <si>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</si>
  <si>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</si>
  <si>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</si>
  <si>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</si>
  <si>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</si>
  <si>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</si>
  <si>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</si>
  <si>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</si>
  <si>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</si>
  <si>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</si>
  <si>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</si>
  <si>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</si>
  <si>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</si>
  <si>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</si>
  <si>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</si>
  <si>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</si>
  <si>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</si>
  <si>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</si>
  <si>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</si>
  <si>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</si>
  <si>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</si>
  <si>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</si>
  <si>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</si>
  <si>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</si>
  <si>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</si>
  <si>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</si>
  <si>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</si>
  <si>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</si>
  <si>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</si>
  <si>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</si>
  <si>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</si>
  <si>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</si>
  <si>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</si>
  <si>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</si>
  <si>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</si>
  <si>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</si>
  <si>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</si>
  <si>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</si>
  <si>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</si>
  <si>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</si>
  <si>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</si>
  <si>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</si>
  <si>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</si>
  <si>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</si>
  <si>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</si>
  <si>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</si>
  <si>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</si>
  <si>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</si>
  <si>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</si>
  <si>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</si>
  <si>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</si>
  <si>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</si>
  <si>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</si>
  <si>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</si>
  <si>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</si>
  <si>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</si>
  <si>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</si>
  <si>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</si>
  <si>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</si>
  <si>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</si>
  <si>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</si>
  <si>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</si>
  <si>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</si>
  <si>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</si>
  <si>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</si>
  <si>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</si>
  <si>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</si>
  <si>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</si>
  <si>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</si>
  <si>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</si>
  <si>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</si>
  <si>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</si>
  <si>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</si>
  <si>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</si>
  <si>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</si>
  <si>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</si>
  <si>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</si>
  <si>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</si>
  <si>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</si>
  <si>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</si>
  <si>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</si>
  <si>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</si>
  <si>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</si>
  <si>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</si>
  <si>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</si>
  <si>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</si>
  <si>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</si>
  <si>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</si>
  <si>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</si>
  <si>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</si>
  <si>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</si>
  <si>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</si>
  <si>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</si>
  <si>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</si>
  <si>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</si>
  <si>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</si>
  <si>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</si>
  <si>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</si>
  <si>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</si>
  <si>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</si>
  <si>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</si>
  <si>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</si>
  <si>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</si>
  <si>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</si>
  <si>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</si>
  <si>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</si>
  <si>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</si>
  <si>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</si>
  <si>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</si>
  <si>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</si>
  <si>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</si>
  <si>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</si>
  <si>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</si>
  <si>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</si>
  <si>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</si>
  <si>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</si>
  <si>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</si>
  <si>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</si>
  <si>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</si>
  <si>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</si>
  <si>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</si>
  <si>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</si>
  <si>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</si>
  <si>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</si>
  <si>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</si>
  <si>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</si>
  <si>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</si>
  <si>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</si>
  <si>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</si>
  <si>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</si>
  <si>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</si>
  <si>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</si>
  <si>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</si>
  <si>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</si>
  <si>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</si>
  <si>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</si>
  <si>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</si>
  <si>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</si>
  <si>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</si>
  <si>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</si>
  <si>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</si>
  <si>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</si>
  <si>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</si>
  <si>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</si>
  <si>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</si>
  <si>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</si>
  <si>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</si>
  <si>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</si>
  <si>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</si>
  <si>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</si>
  <si>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</si>
  <si>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</si>
  <si>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</si>
  <si>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</si>
  <si>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</si>
  <si>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</si>
  <si>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</si>
  <si>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</si>
  <si>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</si>
  <si>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</si>
  <si>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</si>
  <si>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</si>
  <si>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</si>
  <si>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</si>
  <si>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</si>
  <si>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</si>
  <si>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</si>
  <si>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</si>
  <si>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</si>
  <si>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</si>
  <si>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</si>
  <si>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</si>
  <si>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</si>
  <si>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</si>
  <si>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</si>
  <si>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</si>
  <si>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</si>
  <si>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</si>
  <si>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</si>
  <si>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</si>
  <si>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</si>
  <si>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</si>
  <si>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</si>
  <si>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</si>
  <si>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</si>
  <si>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</si>
  <si>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</si>
  <si>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</si>
  <si>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</si>
  <si>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</si>
  <si>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</si>
  <si>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</si>
  <si>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</si>
  <si>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</si>
  <si>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</si>
  <si>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</si>
  <si>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</si>
  <si>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</si>
  <si>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</si>
  <si>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</si>
  <si>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</si>
  <si>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</si>
  <si>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</si>
  <si>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</si>
  <si>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</si>
  <si>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</si>
  <si>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</si>
  <si>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</si>
  <si>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</si>
  <si>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</si>
  <si>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</si>
  <si>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</si>
  <si>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</si>
  <si>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</si>
  <si>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</si>
  <si>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</si>
  <si>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</si>
  <si>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</si>
  <si>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</si>
  <si>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</si>
  <si>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</si>
  <si>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</si>
  <si>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</si>
  <si>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</si>
  <si>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</si>
  <si>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</si>
  <si>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</si>
  <si>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</si>
  <si>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</si>
  <si>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</si>
  <si>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</si>
  <si>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</si>
  <si>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</si>
  <si>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</si>
  <si>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</si>
  <si>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</si>
  <si>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</si>
  <si>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</si>
  <si>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</si>
  <si>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</si>
  <si>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</si>
  <si>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</si>
  <si>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</si>
  <si>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</si>
  <si>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</si>
  <si>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</si>
  <si>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</si>
  <si>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</si>
  <si>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</si>
  <si>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</si>
  <si>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</si>
  <si>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</si>
  <si>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</si>
  <si>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</si>
  <si>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</si>
  <si>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</si>
  <si>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</si>
  <si>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</si>
  <si>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</si>
  <si>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</si>
  <si>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</si>
  <si>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</si>
  <si>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</si>
  <si>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</si>
  <si>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</si>
  <si>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</si>
  <si>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</si>
  <si>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</si>
  <si>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</si>
  <si>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</si>
  <si>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</si>
  <si>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</si>
  <si>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</si>
  <si>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</si>
  <si>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</si>
  <si>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</si>
  <si>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</si>
  <si>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</si>
  <si>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</si>
  <si>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</si>
  <si>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</si>
  <si>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</si>
  <si>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</si>
  <si>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</si>
  <si>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</si>
  <si>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</si>
  <si>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</si>
  <si>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</si>
  <si>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</si>
  <si>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</si>
  <si>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</si>
  <si>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</si>
  <si>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</si>
  <si>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</si>
  <si>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</si>
  <si>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</si>
  <si>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</si>
  <si>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</si>
  <si>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</si>
  <si>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</si>
  <si>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</si>
  <si>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</si>
  <si>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</si>
  <si>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</si>
  <si>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</si>
  <si>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</si>
  <si>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</si>
  <si>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</si>
  <si>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</si>
  <si>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</si>
  <si>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</si>
  <si>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</si>
  <si>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</si>
  <si>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</si>
  <si>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</si>
  <si>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</si>
  <si>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</si>
  <si>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</si>
  <si>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</si>
  <si>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</si>
  <si>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</si>
  <si>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</si>
  <si>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</si>
  <si>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</si>
  <si>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</si>
  <si>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</si>
  <si>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</si>
  <si>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</si>
  <si>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</si>
  <si>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</si>
  <si>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</si>
  <si>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</si>
  <si>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</si>
  <si>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</si>
  <si>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</si>
  <si>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</si>
  <si>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</si>
  <si>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</si>
  <si>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</si>
  <si>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</si>
  <si>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</si>
  <si>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</si>
  <si>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</si>
  <si>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</si>
  <si>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</si>
  <si>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</si>
  <si>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</si>
  <si>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</si>
  <si>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</si>
  <si>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</si>
  <si>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</si>
  <si>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</si>
  <si>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</si>
  <si>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</si>
  <si>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</si>
  <si>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</si>
  <si>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</si>
  <si>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</si>
  <si>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</si>
  <si>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</si>
  <si>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</si>
  <si>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</si>
  <si>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</si>
  <si>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</si>
  <si>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</si>
  <si>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</si>
  <si>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</si>
  <si>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</si>
  <si>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</si>
  <si>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</si>
  <si>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</si>
  <si>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</si>
  <si>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</si>
  <si>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</si>
  <si>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</si>
  <si>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</si>
  <si>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</si>
  <si>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</si>
  <si>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</si>
  <si>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</si>
  <si>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</si>
  <si>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</si>
  <si>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</si>
  <si>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</si>
  <si>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</si>
  <si>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</si>
  <si>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</si>
  <si>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</si>
  <si>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</si>
  <si>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</si>
  <si>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</si>
  <si>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</si>
  <si>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</si>
  <si>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</si>
  <si>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</si>
  <si>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</si>
  <si>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</si>
  <si>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</si>
  <si>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</si>
  <si>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</si>
  <si>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</si>
  <si>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</si>
  <si>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</si>
  <si>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</si>
  <si>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</si>
  <si>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</si>
  <si>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</si>
  <si>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</si>
  <si>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</si>
  <si>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</si>
  <si>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</si>
  <si>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</si>
  <si>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</si>
  <si>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</si>
  <si>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</si>
  <si>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</si>
  <si>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</si>
  <si>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</si>
  <si>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</si>
  <si>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</si>
  <si>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</si>
  <si>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</si>
  <si>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</si>
  <si>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</si>
  <si>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</si>
  <si>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</si>
  <si>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</si>
  <si>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</si>
  <si>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</si>
  <si>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</si>
  <si>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</si>
  <si>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</si>
  <si>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</si>
  <si>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</si>
  <si>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</si>
  <si>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</si>
  <si>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</si>
  <si>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</si>
  <si>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</si>
  <si>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</si>
  <si>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</si>
  <si>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</si>
  <si>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</si>
  <si>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</si>
  <si>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</si>
  <si>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</si>
  <si>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</si>
  <si>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</si>
  <si>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</si>
  <si>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</si>
  <si>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</si>
  <si>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</si>
  <si>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</si>
  <si>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</si>
  <si>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</si>
  <si>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</si>
  <si>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</si>
  <si>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</si>
  <si>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</si>
  <si>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</si>
  <si>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</si>
  <si>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</si>
  <si>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</si>
  <si>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</si>
  <si>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</si>
  <si>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</si>
  <si>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</si>
  <si>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</si>
  <si>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</si>
  <si>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</si>
  <si>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</si>
  <si>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</si>
  <si>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</si>
  <si>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</si>
  <si>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</si>
  <si>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</si>
  <si>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</si>
  <si>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</si>
  <si>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</si>
  <si>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</si>
  <si>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</si>
  <si>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</si>
  <si>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</si>
  <si>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</si>
  <si>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</si>
  <si>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</si>
  <si>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</si>
  <si>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</si>
  <si>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</si>
  <si>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</si>
  <si>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</si>
  <si>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</si>
  <si>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</si>
  <si>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</si>
  <si>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</si>
  <si>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</si>
  <si>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</si>
  <si>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</si>
  <si>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</si>
  <si>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</si>
  <si>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</si>
  <si>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</si>
  <si>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</si>
  <si>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</si>
  <si>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</si>
  <si>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</si>
  <si>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</si>
  <si>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</si>
  <si>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</si>
  <si>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</si>
  <si>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</si>
  <si>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</si>
  <si>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</si>
  <si>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</si>
  <si>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</si>
  <si>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</si>
  <si>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</si>
  <si>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</si>
  <si>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</si>
  <si>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</si>
  <si>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</si>
  <si>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</si>
  <si>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</si>
  <si>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</si>
  <si>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</si>
  <si>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</si>
  <si>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</si>
  <si>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</si>
  <si>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</si>
  <si>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</si>
  <si>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</si>
  <si>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</si>
  <si>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</si>
  <si>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</si>
  <si>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</si>
  <si>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</si>
  <si>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</si>
  <si>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</si>
  <si>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</si>
  <si>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</si>
  <si>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</si>
  <si>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</si>
  <si>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</si>
  <si>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</si>
  <si>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</si>
  <si>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</si>
  <si>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</si>
  <si>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</si>
  <si>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</si>
  <si>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</si>
  <si>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</si>
  <si>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</si>
  <si>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</si>
  <si>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</si>
  <si>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</si>
  <si>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</si>
  <si>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</si>
  <si>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</si>
  <si>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</si>
  <si>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</si>
  <si>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</si>
  <si>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</si>
  <si>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</si>
  <si>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</si>
  <si>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</si>
  <si>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</si>
  <si>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</si>
  <si>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</si>
  <si>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</si>
  <si>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</si>
  <si>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</si>
  <si>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</si>
  <si>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</si>
  <si>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</si>
  <si>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</si>
  <si>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</si>
  <si>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</si>
  <si>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</si>
  <si>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</si>
  <si>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</si>
  <si>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</si>
  <si>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</si>
  <si>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</si>
  <si>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</si>
  <si>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</si>
  <si>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</si>
  <si>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</si>
  <si>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</si>
  <si>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</si>
  <si>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</si>
  <si>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</si>
  <si>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</si>
  <si>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</si>
  <si>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</si>
  <si>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</si>
  <si>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</si>
  <si>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</si>
  <si>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</si>
  <si>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</si>
  <si>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</si>
  <si>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</si>
  <si>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</si>
  <si>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</si>
  <si>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</si>
  <si>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</si>
  <si>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</si>
  <si>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</si>
  <si>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</si>
  <si>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</si>
  <si>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</si>
  <si>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</si>
  <si>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</si>
  <si>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</si>
  <si>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</si>
  <si>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</si>
  <si>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</si>
  <si>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</si>
  <si>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</si>
  <si>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</si>
  <si>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</si>
  <si>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</si>
  <si>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</si>
  <si>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</si>
  <si>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</si>
  <si>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</si>
  <si>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</si>
  <si>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</si>
  <si>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</si>
  <si>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</si>
  <si>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</si>
  <si>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</si>
  <si>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</si>
  <si>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</si>
  <si>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</si>
  <si>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</si>
  <si>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</si>
  <si>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</si>
  <si>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</si>
  <si>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</si>
  <si>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</si>
  <si>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</si>
  <si>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</si>
  <si>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</si>
  <si>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</si>
  <si>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</si>
  <si>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</si>
  <si>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</si>
  <si>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</si>
  <si>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</si>
  <si>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</si>
  <si>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</si>
  <si>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</si>
  <si>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</si>
  <si>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</si>
  <si>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</si>
  <si>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</si>
  <si>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</si>
  <si>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</si>
  <si>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</si>
  <si>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</si>
  <si>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</si>
  <si>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</si>
  <si>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</si>
  <si>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</si>
  <si>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</si>
  <si>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</si>
  <si>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</si>
  <si>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</si>
  <si>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</si>
  <si>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</si>
  <si>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</si>
  <si>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</si>
  <si>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</si>
  <si>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</si>
  <si>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</si>
  <si>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</si>
  <si>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</si>
  <si>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</si>
  <si>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</si>
  <si>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</si>
  <si>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</si>
  <si>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</si>
  <si>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</si>
  <si>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</si>
  <si>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</si>
  <si>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</si>
  <si>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</si>
  <si>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</si>
  <si>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</si>
  <si>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</si>
  <si>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</si>
  <si>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</si>
  <si>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</si>
  <si>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</si>
  <si>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</si>
  <si>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</si>
  <si>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</si>
  <si>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</si>
  <si>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</si>
  <si>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</si>
  <si>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</si>
  <si>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</si>
  <si>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</si>
  <si>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</si>
  <si>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</si>
  <si>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</si>
  <si>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</si>
  <si>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</si>
  <si>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</si>
  <si>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</si>
  <si>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</si>
  <si>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</si>
  <si>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</si>
  <si>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</si>
  <si>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</si>
  <si>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</si>
  <si>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</si>
  <si>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</si>
  <si>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</si>
  <si>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</si>
  <si>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</si>
  <si>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</si>
  <si>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</si>
  <si>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</si>
  <si>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</si>
  <si>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</si>
  <si>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</si>
  <si>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</si>
  <si>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</si>
  <si>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</si>
  <si>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</si>
  <si>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</si>
  <si>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</si>
  <si>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</si>
  <si>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</si>
  <si>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</si>
  <si>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</si>
  <si>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</si>
  <si>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</si>
  <si>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</si>
  <si>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</si>
  <si>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</si>
  <si>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</si>
  <si>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</si>
  <si>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</si>
  <si>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</si>
  <si>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</si>
  <si>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</si>
  <si>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</si>
  <si>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</si>
  <si>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</si>
  <si>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</si>
  <si>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</si>
  <si>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</si>
  <si>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</si>
  <si>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</si>
  <si>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</si>
  <si>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</si>
  <si>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</si>
  <si>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</si>
  <si>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</si>
  <si>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</si>
  <si>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</si>
  <si>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</si>
  <si>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</si>
  <si>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</si>
  <si>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</si>
  <si>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</si>
  <si>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</si>
  <si>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</si>
  <si>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</si>
  <si>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</si>
  <si>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</si>
  <si>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</si>
  <si>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</si>
  <si>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</si>
  <si>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</si>
  <si>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</si>
  <si>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</si>
  <si>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</si>
  <si>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</si>
  <si>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</si>
  <si>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</si>
  <si>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</si>
  <si>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</si>
  <si>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</si>
  <si>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</si>
  <si>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</si>
  <si>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</si>
  <si>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</si>
  <si>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</si>
  <si>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</si>
  <si>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</si>
  <si>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</si>
  <si>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</si>
  <si>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</si>
  <si>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</si>
  <si>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</si>
  <si>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</si>
  <si>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</si>
  <si>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</si>
  <si>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</si>
  <si>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</si>
  <si>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</si>
  <si>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</si>
  <si>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</si>
  <si>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</si>
  <si>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</si>
  <si>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</si>
  <si>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</si>
  <si>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</si>
  <si>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</si>
  <si>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</si>
  <si>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</si>
  <si>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</si>
  <si>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</si>
  <si>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</si>
  <si>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</si>
  <si>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</si>
  <si>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</si>
  <si>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</si>
  <si>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</si>
  <si>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</si>
  <si>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</si>
  <si>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</si>
  <si>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</si>
  <si>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</si>
  <si>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</si>
  <si>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</si>
  <si>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</si>
  <si>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</si>
  <si>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</si>
  <si>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</si>
  <si>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</si>
  <si>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</si>
  <si>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</si>
  <si>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</si>
  <si>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</si>
  <si>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</si>
  <si>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</si>
  <si>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</si>
  <si>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</si>
  <si>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</si>
  <si>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</si>
  <si>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</si>
  <si>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</si>
  <si>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</si>
  <si>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</si>
  <si>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</si>
  <si>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</si>
  <si>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</si>
  <si>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</si>
  <si>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</si>
  <si>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</si>
  <si>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</si>
  <si>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</si>
  <si>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</si>
  <si>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</si>
  <si>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</si>
  <si>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</si>
  <si>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</si>
  <si>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</si>
  <si>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</si>
  <si>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</si>
  <si>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</si>
  <si>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</si>
  <si>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</si>
  <si>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</si>
  <si>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</si>
  <si>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</si>
  <si>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</si>
  <si>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</si>
  <si>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</si>
  <si>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</si>
  <si>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</si>
  <si>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</si>
  <si>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</si>
  <si>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</si>
  <si>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</si>
  <si>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</si>
  <si>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</si>
  <si>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</si>
  <si>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</si>
  <si>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</si>
  <si>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</si>
  <si>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</si>
  <si>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</si>
  <si>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</si>
  <si>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</si>
  <si>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</si>
  <si>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</si>
  <si>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</si>
  <si>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</si>
  <si>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</si>
  <si>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</si>
  <si>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</si>
  <si>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</si>
  <si>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</si>
  <si>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</si>
  <si>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</si>
  <si>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</si>
  <si>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</si>
  <si>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</si>
  <si>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</si>
  <si>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</si>
  <si>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</si>
  <si>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</si>
  <si>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</si>
  <si>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</si>
  <si>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</si>
  <si>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</si>
  <si>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</si>
  <si>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</si>
  <si>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</si>
  <si>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</si>
  <si>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</si>
  <si>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</si>
  <si>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</si>
  <si>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</si>
  <si>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</si>
  <si>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</si>
  <si>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</si>
  <si>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</si>
  <si>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</si>
  <si>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</si>
  <si>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</si>
  <si>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</si>
  <si>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</si>
  <si>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</si>
  <si>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</si>
  <si>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</si>
  <si>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</si>
  <si>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</si>
  <si>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</si>
  <si>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</si>
  <si>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</si>
  <si>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</si>
  <si>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</si>
  <si>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</si>
  <si>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</si>
  <si>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</si>
  <si>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</si>
  <si>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</si>
  <si>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</si>
  <si>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</si>
  <si>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</si>
  <si>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</si>
  <si>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</si>
  <si>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</si>
  <si>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</si>
  <si>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</si>
  <si>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</si>
  <si>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</si>
  <si>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</si>
  <si>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</si>
  <si>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</si>
  <si>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</si>
  <si>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</si>
  <si>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</si>
  <si>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</si>
  <si>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</si>
  <si>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</si>
  <si>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</si>
  <si>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</si>
  <si>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</si>
  <si>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</si>
  <si>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</si>
  <si>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</si>
  <si>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</si>
  <si>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</si>
  <si>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</si>
  <si>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</si>
  <si>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</si>
  <si>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</si>
  <si>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</si>
  <si>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</si>
  <si>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</si>
  <si>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</si>
  <si>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</si>
  <si>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</si>
  <si>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</si>
  <si>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</si>
  <si>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</si>
  <si>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</si>
  <si>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</si>
  <si>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</si>
  <si>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</si>
  <si>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</si>
  <si>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</si>
  <si>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</si>
  <si>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</si>
  <si>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</si>
  <si>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</si>
  <si>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</si>
  <si>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</si>
  <si>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</si>
  <si>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</si>
  <si>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</si>
  <si>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</si>
  <si>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</si>
  <si>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</si>
  <si>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</si>
  <si>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</si>
  <si>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</si>
  <si>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</si>
  <si>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</si>
  <si>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</si>
  <si>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</si>
  <si>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</si>
  <si>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</si>
  <si>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</si>
  <si>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</si>
  <si>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</si>
  <si>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</si>
  <si>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</si>
  <si>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</si>
  <si>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</si>
  <si>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</si>
  <si>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</si>
  <si>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</si>
  <si>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</si>
  <si>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</si>
  <si>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</si>
  <si>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</si>
  <si>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</si>
  <si>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</si>
  <si>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</si>
  <si>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</si>
  <si>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</si>
  <si>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</si>
  <si>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</si>
  <si>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</si>
  <si>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</si>
  <si>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</si>
  <si>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</si>
  <si>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</si>
  <si>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</si>
  <si>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</si>
  <si>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</si>
  <si>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</si>
  <si>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</si>
  <si>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</si>
  <si>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</si>
  <si>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</si>
  <si>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</si>
  <si>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</si>
  <si>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</si>
  <si>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</si>
  <si>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</si>
  <si>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</si>
  <si>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</si>
  <si>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</si>
  <si>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</si>
  <si>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</si>
  <si>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</si>
  <si>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</si>
  <si>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</si>
  <si>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</si>
  <si>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</si>
  <si>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</si>
  <si>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</si>
  <si>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</si>
  <si>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</si>
  <si>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</si>
  <si>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</si>
  <si>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</si>
  <si>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</si>
  <si>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</si>
  <si>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</si>
  <si>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</si>
  <si>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</si>
  <si>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</si>
  <si>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</si>
  <si>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</si>
  <si>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</si>
  <si>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</si>
  <si>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</si>
  <si>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</si>
  <si>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</si>
  <si>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</si>
  <si>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</si>
  <si>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</si>
  <si>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</si>
  <si>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</si>
  <si>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</si>
  <si>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</si>
  <si>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</si>
  <si>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</si>
  <si>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</si>
  <si>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</si>
  <si>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</si>
  <si>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</si>
  <si>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</si>
  <si>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</si>
  <si>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</si>
  <si>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</si>
  <si>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</si>
  <si>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</si>
  <si>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</si>
  <si>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</si>
  <si>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</si>
  <si>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</si>
  <si>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</si>
  <si>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</si>
  <si>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</si>
  <si>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</si>
  <si>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</si>
  <si>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</si>
  <si>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</si>
  <si>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</si>
  <si>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</si>
  <si>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</si>
  <si>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</si>
  <si>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</si>
  <si>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</si>
  <si>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</si>
  <si>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</si>
  <si>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</si>
  <si>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</si>
  <si>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</si>
  <si>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</si>
  <si>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</si>
  <si>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</si>
  <si>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</si>
  <si>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</si>
  <si>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</si>
  <si>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</si>
  <si>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</si>
  <si>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</si>
  <si>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</si>
  <si>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</si>
  <si>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</si>
  <si>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</si>
  <si>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</si>
  <si>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</si>
  <si>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</si>
  <si>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</si>
  <si>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</si>
  <si>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</si>
  <si>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</si>
  <si>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</si>
  <si>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</si>
  <si>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</si>
  <si>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</si>
  <si>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</si>
  <si>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</si>
  <si>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</si>
  <si>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</si>
  <si>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</si>
  <si>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</si>
  <si>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</si>
  <si>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</si>
  <si>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</si>
  <si>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</si>
  <si>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</si>
  <si>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</si>
  <si>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</si>
  <si>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</si>
  <si>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</si>
  <si>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</si>
  <si>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</si>
  <si>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</si>
  <si>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</si>
  <si>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</si>
  <si>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</si>
  <si>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</si>
  <si>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</si>
  <si>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</si>
  <si>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</si>
  <si>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</si>
  <si>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</si>
  <si>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</si>
  <si>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</si>
  <si>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</si>
  <si>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</si>
  <si>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</si>
  <si>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</si>
  <si>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</si>
  <si>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</si>
  <si>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</si>
  <si>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</si>
  <si>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</si>
  <si>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</si>
  <si>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</si>
  <si>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</si>
  <si>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</si>
  <si>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</si>
  <si>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</si>
  <si>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</si>
  <si>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</si>
  <si>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</si>
  <si>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</si>
  <si>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</si>
  <si>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</si>
  <si>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</si>
  <si>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</si>
  <si>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</si>
  <si>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</si>
  <si>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</si>
  <si>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</si>
  <si>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</si>
  <si>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</si>
  <si>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</si>
  <si>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</si>
  <si>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</si>
  <si>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</si>
  <si>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</si>
  <si>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</si>
  <si>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</si>
  <si>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</si>
  <si>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</si>
  <si>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</si>
  <si>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</si>
  <si>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</si>
  <si>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</si>
  <si>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</si>
  <si>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</si>
  <si>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</si>
  <si>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</si>
  <si>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</si>
  <si>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</si>
  <si>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</si>
  <si>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</si>
  <si>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</si>
  <si>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</si>
  <si>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</si>
  <si>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</si>
  <si>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</si>
  <si>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</si>
  <si>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</si>
  <si>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</si>
  <si>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</si>
  <si>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</si>
  <si>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</si>
  <si>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</si>
  <si>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</si>
  <si>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</si>
  <si>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</si>
  <si>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</si>
  <si>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</si>
  <si>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</si>
  <si>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</si>
  <si>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</si>
  <si>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</si>
  <si>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</si>
  <si>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</si>
  <si>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</si>
  <si>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</si>
  <si>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</si>
  <si>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</si>
  <si>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</si>
  <si>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</si>
  <si>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</si>
  <si>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</si>
  <si>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</si>
  <si>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</si>
  <si>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</si>
  <si>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</si>
  <si>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</si>
  <si>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</si>
  <si>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</si>
  <si>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</si>
  <si>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</si>
  <si>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</si>
  <si>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</si>
  <si>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</si>
  <si>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</si>
  <si>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</si>
  <si>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</si>
  <si>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</si>
  <si>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</si>
  <si>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</si>
  <si>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</si>
  <si>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</si>
  <si>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</si>
  <si>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</si>
  <si>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</si>
  <si>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</si>
  <si>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</si>
  <si>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</si>
  <si>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</si>
  <si>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</si>
  <si>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</si>
  <si>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</si>
  <si>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</si>
  <si>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</si>
  <si>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</si>
  <si>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</si>
  <si>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</si>
  <si>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</si>
  <si>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</si>
  <si>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</si>
  <si>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</si>
  <si>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</si>
  <si>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</si>
  <si>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</si>
  <si>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</si>
  <si>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</si>
  <si>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</si>
  <si>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</si>
  <si>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</si>
  <si>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</si>
  <si>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</si>
  <si>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</si>
  <si>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</si>
  <si>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</si>
  <si>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</si>
  <si>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</si>
  <si>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</si>
  <si>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</si>
  <si>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</si>
  <si>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</si>
  <si>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</si>
  <si>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</si>
  <si>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</si>
  <si>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</si>
  <si>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</si>
  <si>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</si>
  <si>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</si>
  <si>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</si>
  <si>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</si>
  <si>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</si>
  <si>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</si>
  <si>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</si>
  <si>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</si>
  <si>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</si>
  <si>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</si>
  <si>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</si>
  <si>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</si>
  <si>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</si>
  <si>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</si>
  <si>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</si>
  <si>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</si>
  <si>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</si>
  <si>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</si>
  <si>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</si>
  <si>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</si>
  <si>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</si>
  <si>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</si>
  <si>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</si>
  <si>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</si>
  <si>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</si>
  <si>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</si>
  <si>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</si>
  <si>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</si>
  <si>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</si>
  <si>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</si>
  <si>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</si>
  <si>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</si>
  <si>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</si>
  <si>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</si>
  <si>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</si>
  <si>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</si>
  <si>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</si>
  <si>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</si>
  <si>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</si>
  <si>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</si>
  <si>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</si>
  <si>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</si>
  <si>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</si>
  <si>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</si>
  <si>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</si>
  <si>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</si>
  <si>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</si>
  <si>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</si>
  <si>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</si>
  <si>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</si>
  <si>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</si>
  <si>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</si>
  <si>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</si>
  <si>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</si>
  <si>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</si>
  <si>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</si>
  <si>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</si>
  <si>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</si>
  <si>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</si>
  <si>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</si>
  <si>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</si>
  <si>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</si>
  <si>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</si>
  <si>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</si>
  <si>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</si>
  <si>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</si>
  <si>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</si>
  <si>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</si>
  <si>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</si>
  <si>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</si>
  <si>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</si>
  <si>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</si>
  <si>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</si>
  <si>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</si>
  <si>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</si>
  <si>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</si>
  <si>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</si>
  <si>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</si>
  <si>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</si>
  <si>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</si>
  <si>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</si>
  <si>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</si>
  <si>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</si>
  <si>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</si>
  <si>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</si>
  <si>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</si>
  <si>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</si>
  <si>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</si>
  <si>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</si>
  <si>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</si>
  <si>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</si>
  <si>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</si>
  <si>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</si>
  <si>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</si>
  <si>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</si>
  <si>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</si>
  <si>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</si>
  <si>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</si>
  <si>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</si>
  <si>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</si>
  <si>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</si>
  <si>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</si>
  <si>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</si>
  <si>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</si>
  <si>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</si>
  <si>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</si>
  <si>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</si>
  <si>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</si>
  <si>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</si>
  <si>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</si>
  <si>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</si>
  <si>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</si>
  <si>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</si>
  <si>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</si>
  <si>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</si>
  <si>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</si>
  <si>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</si>
  <si>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</si>
  <si>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</si>
  <si>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</si>
  <si>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</si>
  <si>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</si>
  <si>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</si>
  <si>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</si>
  <si>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</si>
  <si>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</si>
  <si>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</si>
  <si>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</si>
  <si>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</si>
  <si>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</si>
  <si>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</si>
  <si>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</si>
  <si>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</si>
  <si>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</si>
  <si>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</si>
  <si>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</si>
  <si>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</si>
  <si>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</si>
  <si>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</si>
  <si>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</si>
  <si>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</si>
  <si>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</si>
  <si>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</si>
  <si>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</si>
  <si>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</si>
  <si>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</si>
  <si>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</si>
  <si>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</si>
  <si>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</si>
  <si>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</si>
  <si>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</si>
  <si>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</si>
  <si>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</si>
  <si>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</si>
  <si>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</si>
  <si>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</si>
  <si>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</si>
  <si>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</si>
  <si>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</si>
  <si>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</si>
  <si>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</si>
  <si>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</si>
  <si>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</si>
  <si>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</si>
  <si>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</si>
  <si>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</si>
  <si>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</si>
  <si>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</si>
  <si>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</si>
  <si>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</si>
  <si>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</si>
  <si>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</si>
  <si>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</si>
  <si>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</si>
  <si>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</si>
  <si>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</si>
  <si>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</si>
  <si>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</si>
  <si>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</si>
  <si>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</si>
  <si>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</si>
  <si>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</si>
  <si>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</si>
  <si>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</si>
  <si>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</si>
  <si>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</si>
  <si>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</si>
  <si>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</si>
  <si>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</si>
  <si>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</si>
  <si>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</si>
  <si>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</si>
  <si>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</si>
  <si>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</si>
  <si>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</si>
  <si>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</si>
  <si>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</si>
  <si>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</si>
  <si>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</si>
  <si>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</si>
  <si>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</si>
  <si>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</si>
  <si>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</si>
  <si>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</si>
  <si>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</si>
  <si>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</si>
  <si>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</si>
  <si>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</si>
  <si>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</si>
  <si>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</si>
  <si>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</si>
  <si>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</si>
  <si>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</si>
  <si>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</si>
  <si>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</si>
  <si>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</si>
  <si>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</si>
  <si>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</si>
  <si>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</si>
  <si>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</si>
  <si>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</si>
  <si>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</si>
  <si>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</si>
  <si>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</si>
  <si>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</si>
  <si>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</si>
  <si>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</si>
  <si>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</si>
  <si>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</si>
  <si>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</si>
  <si>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</si>
  <si>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</si>
  <si>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</si>
  <si>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</si>
  <si>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</si>
  <si>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</si>
  <si>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</si>
  <si>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</si>
  <si>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</si>
  <si>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</si>
  <si>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</si>
  <si>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</si>
  <si>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</si>
  <si>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</si>
  <si>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</si>
  <si>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</si>
  <si>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</si>
  <si>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</si>
  <si>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</si>
  <si>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</si>
  <si>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</si>
  <si>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</si>
  <si>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</si>
  <si>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</si>
  <si>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</si>
  <si>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</si>
  <si>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</si>
  <si>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</si>
  <si>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</si>
  <si>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</si>
  <si>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</si>
  <si>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</si>
  <si>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</si>
  <si>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</si>
  <si>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</si>
  <si>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</si>
  <si>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</si>
  <si>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</si>
  <si>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</si>
  <si>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</si>
  <si>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</si>
  <si>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</si>
  <si>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</si>
  <si>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</si>
  <si>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</si>
  <si>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</si>
  <si>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</si>
  <si>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</si>
  <si>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</si>
  <si>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</si>
  <si>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</si>
  <si>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</si>
  <si>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</si>
  <si>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</si>
  <si>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</si>
  <si>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</si>
  <si>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</si>
  <si>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</si>
  <si>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</si>
  <si>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</si>
  <si>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</si>
  <si>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</si>
  <si>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</si>
  <si>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</si>
  <si>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</si>
  <si>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</si>
  <si>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</si>
  <si>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</si>
  <si>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</si>
  <si>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</si>
  <si>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</si>
  <si>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</si>
  <si>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</si>
  <si>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</si>
  <si>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</si>
  <si>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</si>
  <si>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</si>
  <si>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</si>
  <si>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</si>
  <si>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</si>
  <si>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</si>
  <si>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</si>
  <si>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</si>
  <si>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</si>
  <si>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</si>
  <si>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</si>
  <si>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</si>
  <si>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</si>
  <si>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</si>
  <si>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</si>
  <si>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</si>
  <si>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</si>
  <si>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</si>
  <si>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</si>
  <si>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</si>
  <si>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</si>
  <si>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</si>
  <si>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</si>
  <si>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</si>
  <si>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</si>
  <si>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</si>
  <si>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</si>
  <si>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</si>
  <si>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</si>
  <si>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</si>
  <si>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</si>
  <si>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</si>
  <si>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</si>
  <si>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</si>
  <si>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</si>
  <si>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</si>
  <si>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</si>
  <si>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</si>
  <si>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</si>
  <si>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</si>
  <si>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</si>
  <si>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</si>
  <si>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</si>
  <si>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</si>
  <si>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</si>
  <si>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</si>
  <si>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</si>
  <si>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</si>
  <si>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</si>
  <si>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</si>
  <si>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</si>
  <si>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</si>
  <si>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</si>
  <si>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</si>
  <si>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</si>
  <si>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</si>
  <si>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</si>
  <si>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</si>
  <si>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</si>
  <si>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</si>
  <si>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</si>
  <si>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</si>
  <si>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</si>
  <si>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</si>
  <si>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</si>
  <si>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</si>
  <si>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</si>
  <si>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</si>
  <si>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</si>
  <si>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</si>
  <si>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</si>
  <si>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</si>
  <si>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</si>
  <si>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</si>
  <si>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</si>
  <si>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</si>
  <si>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</si>
  <si>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</si>
  <si>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</si>
  <si>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</si>
  <si>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</si>
  <si>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</si>
  <si>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</si>
  <si>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</si>
  <si>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</si>
  <si>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</si>
  <si>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</si>
  <si>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</si>
  <si>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</si>
  <si>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</si>
  <si>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</si>
  <si>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</si>
  <si>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</si>
  <si>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</si>
  <si>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</si>
  <si>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</si>
  <si>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</si>
  <si>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</si>
  <si>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</si>
  <si>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</si>
  <si>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</si>
  <si>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</si>
  <si>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</si>
  <si>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</si>
  <si>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</si>
  <si>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</si>
  <si>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</si>
  <si>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</si>
  <si>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</si>
  <si>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</si>
  <si>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</si>
  <si>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</si>
  <si>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</si>
  <si>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</si>
  <si>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</si>
  <si>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</si>
  <si>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</si>
  <si>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</si>
  <si>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</si>
  <si>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</si>
  <si>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</si>
  <si>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</si>
  <si>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</si>
  <si>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</si>
  <si>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</si>
  <si>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</si>
  <si>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</si>
  <si>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</si>
  <si>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</si>
  <si>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</si>
  <si>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</si>
  <si>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</si>
  <si>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</si>
  <si>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</si>
  <si>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</si>
  <si>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</si>
  <si>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</si>
  <si>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</si>
  <si>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</si>
  <si>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</si>
  <si>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</si>
  <si>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</si>
  <si>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</si>
  <si>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</si>
  <si>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</si>
  <si>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</si>
  <si>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</si>
  <si>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</si>
  <si>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</si>
  <si>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</si>
  <si>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</si>
  <si>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</si>
  <si>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</si>
  <si>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</si>
  <si>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</si>
  <si>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</si>
  <si>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</si>
  <si>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</si>
  <si>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</si>
  <si>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</si>
  <si>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</si>
  <si>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</si>
  <si>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</si>
  <si>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</si>
  <si>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</si>
  <si>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</si>
  <si>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</si>
  <si>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</si>
  <si>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</si>
  <si>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</si>
  <si>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</si>
  <si>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</si>
  <si>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</si>
  <si>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</si>
  <si>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</si>
  <si>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</si>
  <si>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</si>
  <si>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</si>
  <si>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</si>
  <si>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</si>
  <si>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</si>
  <si>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</si>
  <si>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</si>
  <si>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</si>
  <si>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</si>
  <si>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</si>
  <si>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</si>
  <si>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</si>
  <si>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</si>
  <si>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</si>
  <si>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</si>
  <si>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</si>
  <si>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</si>
  <si>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</si>
  <si>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</si>
  <si>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</si>
  <si>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</si>
  <si>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</si>
  <si>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</si>
  <si>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</si>
  <si>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</si>
  <si>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</si>
  <si>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</si>
  <si>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</si>
  <si>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</si>
  <si>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</si>
  <si>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</si>
  <si>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</si>
  <si>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</si>
  <si>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</si>
  <si>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</si>
  <si>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</si>
  <si>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</si>
  <si>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</si>
  <si>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</si>
  <si>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</si>
  <si>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</si>
  <si>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</si>
  <si>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</si>
  <si>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</si>
  <si>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</si>
  <si>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</si>
  <si>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</si>
  <si>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</si>
  <si>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</si>
  <si>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</si>
  <si>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</si>
  <si>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</si>
  <si>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</si>
  <si>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</si>
  <si>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</si>
  <si>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</si>
  <si>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</si>
  <si>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</si>
  <si>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</si>
  <si>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</si>
  <si>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</si>
  <si>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</si>
  <si>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</si>
  <si>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</si>
  <si>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</si>
  <si>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</si>
  <si>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</si>
  <si>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</si>
  <si>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</si>
  <si>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</si>
  <si>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</si>
  <si>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</si>
  <si>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</si>
  <si>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</si>
  <si>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</si>
  <si>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</si>
  <si>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</si>
  <si>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</si>
  <si>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</si>
  <si>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</si>
  <si>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</si>
  <si>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</si>
  <si>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</si>
  <si>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</si>
  <si>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</si>
  <si>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</si>
  <si>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</si>
  <si>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</si>
  <si>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</si>
  <si>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</si>
  <si>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</si>
  <si>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</si>
  <si>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</si>
  <si>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</si>
  <si>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</si>
  <si>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</si>
  <si>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</si>
  <si>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</si>
  <si>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</si>
  <si>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</si>
  <si>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</si>
  <si>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</si>
  <si>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</si>
  <si>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</si>
  <si>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</si>
  <si>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</si>
  <si>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</si>
  <si>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</si>
  <si>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</si>
  <si>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</si>
  <si>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</si>
  <si>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</si>
  <si>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</si>
  <si>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</si>
  <si>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</si>
  <si>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</si>
  <si>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</si>
  <si>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</si>
  <si>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</si>
  <si>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</si>
  <si>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</si>
  <si>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</si>
  <si>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</si>
  <si>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</si>
  <si>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</si>
  <si>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</si>
  <si>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</si>
  <si>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</si>
  <si>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</si>
  <si>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</si>
  <si>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</si>
  <si>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</si>
  <si>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</si>
  <si>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</si>
  <si>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</si>
  <si>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</si>
  <si>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</si>
  <si>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</si>
  <si>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</si>
  <si>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</si>
  <si>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</si>
  <si>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</si>
  <si>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</si>
  <si>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</si>
  <si>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</si>
  <si>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</si>
  <si>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</si>
  <si>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</si>
  <si>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</si>
  <si>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</si>
  <si>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</si>
  <si>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</si>
  <si>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</si>
  <si>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</si>
  <si>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</si>
  <si>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</si>
  <si>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</si>
  <si>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</si>
  <si>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</si>
  <si>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</si>
  <si>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</si>
  <si>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</si>
  <si>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</si>
  <si>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</si>
  <si>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</si>
  <si>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</si>
  <si>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</si>
  <si>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</si>
  <si>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</si>
  <si>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</si>
  <si>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</si>
  <si>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</si>
  <si>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</si>
  <si>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</si>
  <si>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</si>
  <si>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</si>
  <si>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</si>
  <si>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</si>
  <si>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</si>
  <si>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</si>
  <si>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</si>
  <si>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</si>
  <si>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</si>
  <si>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</si>
  <si>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</si>
  <si>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</si>
  <si>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</si>
  <si>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</si>
  <si>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</si>
  <si>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</si>
  <si>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</si>
  <si>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</si>
  <si>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</si>
  <si>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</si>
  <si>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</si>
  <si>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</si>
  <si>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</si>
  <si>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</si>
  <si>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</si>
  <si>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</si>
  <si>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</si>
  <si>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</si>
  <si>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</si>
  <si>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</si>
  <si>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</si>
  <si>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</si>
  <si>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</si>
  <si>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</si>
  <si>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</si>
  <si>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</si>
  <si>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</si>
  <si>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</si>
  <si>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</si>
  <si>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</si>
  <si>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</si>
  <si>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</si>
  <si>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</si>
  <si>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</si>
  <si>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</si>
  <si>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</si>
  <si>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</si>
  <si>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</si>
  <si>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</si>
  <si>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</si>
  <si>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</si>
  <si>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</si>
  <si>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</si>
  <si>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</si>
  <si>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</si>
  <si>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</si>
  <si>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</si>
  <si>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</si>
  <si>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</si>
  <si>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</si>
  <si>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</si>
  <si>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</si>
  <si>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</si>
  <si>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</si>
  <si>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</si>
  <si>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</si>
  <si>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</si>
  <si>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</si>
  <si>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</si>
  <si>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</si>
  <si>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</si>
  <si>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</si>
  <si>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</si>
  <si>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</si>
  <si>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</si>
  <si>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</si>
  <si>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</si>
  <si>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</si>
  <si>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</si>
  <si>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</si>
  <si>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</si>
  <si>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</si>
  <si>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</si>
  <si>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</si>
  <si>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</si>
  <si>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</si>
  <si>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</si>
  <si>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</si>
  <si>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</si>
  <si>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</si>
  <si>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</si>
  <si>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</si>
  <si>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</si>
  <si>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</si>
  <si>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</si>
  <si>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</si>
  <si>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</si>
  <si>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</si>
  <si>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</si>
  <si>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</si>
  <si>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</si>
  <si>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</si>
  <si>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</si>
  <si>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</si>
  <si>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</si>
  <si>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</si>
  <si>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</si>
  <si>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</si>
  <si>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</si>
  <si>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</si>
  <si>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</si>
  <si>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</si>
  <si>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</si>
  <si>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</si>
  <si>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</si>
  <si>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</si>
  <si>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</si>
  <si>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</si>
  <si>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</si>
  <si>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</si>
  <si>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</si>
  <si>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</si>
  <si>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</si>
  <si>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</si>
  <si>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</si>
  <si>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</si>
  <si>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</si>
  <si>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</si>
  <si>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</si>
  <si>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</si>
  <si>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</si>
  <si>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</si>
  <si>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</si>
  <si>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</si>
  <si>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</si>
  <si>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</si>
  <si>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</si>
  <si>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</si>
  <si>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</si>
  <si>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</si>
  <si>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</si>
  <si>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</si>
  <si>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</si>
  <si>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</si>
  <si>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</si>
  <si>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</si>
  <si>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</si>
  <si>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</si>
  <si>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</si>
  <si>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</si>
  <si>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</si>
  <si>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</si>
  <si>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</si>
  <si>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</si>
  <si>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</si>
  <si>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</si>
  <si>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</si>
  <si>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</si>
  <si>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</si>
  <si>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</si>
  <si>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</si>
  <si>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</si>
  <si>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</si>
  <si>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</si>
  <si>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</si>
  <si>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</si>
  <si>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</si>
  <si>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</si>
  <si>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</si>
  <si>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</si>
  <si>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</si>
  <si>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</si>
  <si>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</si>
  <si>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</si>
  <si>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</si>
  <si>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</si>
  <si>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</si>
  <si>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</si>
  <si>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</si>
  <si>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</si>
  <si>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</si>
  <si>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</si>
  <si>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</si>
  <si>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</si>
  <si>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</si>
  <si>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</si>
  <si>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</si>
  <si>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</si>
  <si>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</si>
  <si>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</si>
  <si>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</si>
  <si>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</si>
  <si>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</si>
  <si>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</si>
  <si>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</si>
  <si>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</si>
  <si>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</si>
  <si>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</si>
  <si>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</si>
  <si>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</si>
  <si>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</si>
  <si>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</si>
  <si>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</si>
  <si>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</si>
  <si>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</si>
  <si>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</si>
  <si>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</si>
  <si>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</si>
  <si>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</si>
  <si>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</si>
  <si>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</si>
  <si>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</si>
  <si>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</si>
  <si>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</si>
  <si>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</si>
  <si>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</si>
  <si>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</si>
  <si>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</si>
  <si>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</si>
  <si>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</si>
  <si>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</si>
  <si>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</si>
  <si>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</si>
  <si>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</si>
  <si>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</si>
  <si>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</si>
  <si>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</si>
  <si>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</si>
  <si>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</si>
  <si>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</si>
  <si>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</si>
  <si>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</si>
  <si>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</si>
  <si>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</si>
  <si>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</si>
  <si>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</si>
  <si>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</si>
  <si>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</si>
  <si>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</si>
  <si>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</si>
  <si>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</si>
  <si>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</si>
  <si>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</si>
  <si>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</si>
  <si>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</si>
  <si>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</si>
  <si>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</si>
  <si>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</si>
  <si>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</si>
  <si>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</si>
  <si>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</si>
  <si>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</si>
  <si>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</si>
  <si>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</si>
  <si>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</si>
  <si>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</si>
  <si>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</si>
  <si>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</si>
  <si>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</si>
  <si>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</si>
  <si>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</si>
  <si>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</si>
  <si>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</si>
  <si>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</si>
  <si>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</si>
  <si>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</si>
  <si>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</si>
  <si>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</si>
  <si>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</si>
  <si>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</si>
  <si>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</si>
  <si>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</si>
  <si>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</si>
  <si>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</si>
  <si>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</si>
  <si>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</si>
  <si>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</si>
  <si>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</si>
  <si>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</si>
  <si>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</si>
  <si>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</si>
  <si>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</si>
  <si>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</si>
  <si>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</si>
  <si>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</si>
  <si>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</si>
  <si>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</si>
  <si>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</si>
  <si>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</si>
  <si>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</si>
  <si>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</si>
  <si>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</si>
  <si>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</si>
  <si>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</si>
  <si>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</si>
  <si>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</si>
  <si>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</si>
  <si>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</si>
  <si>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</si>
  <si>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</si>
  <si>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</si>
  <si>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</si>
  <si>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</si>
  <si>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</si>
  <si>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</si>
  <si>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</si>
  <si>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</si>
  <si>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</si>
  <si>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</si>
  <si>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</si>
  <si>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</si>
  <si>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</si>
  <si>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</si>
  <si>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</si>
  <si>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</si>
  <si>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</si>
  <si>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</si>
  <si>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</si>
  <si>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</si>
  <si>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</si>
  <si>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</si>
  <si>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</si>
  <si>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</si>
  <si>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</si>
  <si>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</si>
  <si>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</si>
  <si>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</si>
  <si>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</si>
  <si>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</si>
  <si>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</si>
  <si>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</si>
  <si>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</si>
  <si>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</si>
  <si>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</si>
  <si>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</si>
  <si>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</si>
  <si>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</si>
  <si>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</si>
  <si>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</si>
  <si>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</si>
  <si>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</si>
  <si>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</si>
  <si>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</si>
  <si>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</si>
  <si>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</si>
  <si>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</si>
  <si>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</si>
  <si>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</si>
  <si>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</si>
  <si>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</si>
  <si>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</si>
  <si>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</si>
  <si>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</si>
  <si>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</si>
  <si>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</si>
  <si>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</si>
  <si>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</si>
  <si>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</si>
  <si>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</si>
  <si>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</si>
  <si>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</si>
  <si>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</si>
  <si>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</si>
  <si>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</si>
  <si>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</si>
  <si>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</si>
  <si>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</si>
  <si>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</si>
  <si>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</si>
  <si>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</si>
  <si>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</si>
  <si>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</si>
  <si>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</si>
  <si>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</si>
  <si>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</si>
  <si>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</si>
  <si>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</si>
  <si>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</si>
  <si>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</si>
  <si>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</si>
  <si>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</si>
  <si>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</si>
  <si>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</si>
  <si>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</si>
  <si>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</si>
  <si>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</si>
  <si>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</si>
  <si>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</si>
  <si>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</si>
  <si>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</si>
  <si>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</si>
  <si>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</si>
  <si>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</si>
  <si>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</si>
  <si>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</si>
  <si>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</si>
  <si>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</si>
  <si>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</si>
  <si>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</si>
  <si>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</si>
  <si>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</si>
  <si>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</si>
  <si>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</si>
  <si>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</si>
  <si>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</si>
  <si>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</si>
  <si>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</si>
  <si>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</si>
  <si>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</si>
  <si>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</si>
  <si>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</si>
  <si>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</si>
  <si>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</si>
  <si>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</si>
  <si>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</si>
  <si>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</si>
  <si>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</si>
  <si>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</si>
  <si>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</si>
  <si>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</si>
  <si>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</si>
  <si>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</si>
  <si>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</si>
  <si>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</si>
  <si>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</si>
  <si>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</si>
  <si>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</si>
  <si>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</si>
  <si>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</si>
  <si>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</si>
  <si>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</si>
  <si>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</si>
  <si>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</si>
  <si>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</si>
  <si>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</si>
  <si>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</si>
  <si>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</si>
  <si>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</si>
  <si>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</si>
  <si>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</si>
  <si>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</si>
  <si>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</si>
  <si>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</si>
  <si>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</si>
  <si>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</si>
  <si>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</si>
  <si>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</si>
  <si>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</si>
  <si>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</si>
  <si>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</si>
  <si>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</si>
  <si>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</si>
  <si>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</si>
  <si>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</si>
  <si>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</si>
  <si>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</si>
  <si>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</si>
  <si>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</si>
  <si>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</si>
  <si>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</si>
  <si>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</si>
  <si>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</si>
  <si>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</si>
  <si>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</si>
  <si>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</si>
  <si>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</si>
  <si>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</si>
  <si>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</si>
  <si>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</si>
  <si>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</si>
  <si>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</si>
  <si>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</si>
  <si>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</si>
  <si>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</si>
  <si>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</si>
  <si>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</si>
  <si>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</si>
  <si>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</si>
  <si>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</si>
  <si>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</si>
  <si>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</si>
  <si>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</si>
  <si>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</si>
  <si>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</si>
  <si>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</si>
  <si>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</si>
  <si>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</si>
  <si>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</si>
  <si>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</si>
  <si>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</si>
  <si>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</si>
  <si>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</si>
  <si>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</si>
  <si>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</si>
  <si>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</si>
  <si>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</si>
  <si>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</si>
  <si>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</si>
  <si>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</si>
  <si>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</si>
  <si>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</si>
  <si>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</si>
  <si>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</si>
  <si>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</si>
  <si>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</si>
  <si>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</si>
  <si>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</si>
  <si>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</si>
  <si>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</si>
  <si>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</si>
  <si>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</si>
  <si>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</si>
  <si>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</si>
  <si>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</si>
  <si>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</si>
  <si>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</si>
  <si>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</si>
  <si>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</si>
  <si>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</si>
  <si>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</si>
  <si>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</si>
  <si>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</si>
  <si>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</si>
  <si>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</si>
  <si>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</si>
  <si>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</si>
  <si>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</si>
  <si>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</si>
  <si>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</si>
  <si>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</si>
  <si>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</si>
  <si>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</si>
  <si>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</si>
  <si>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</si>
  <si>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</si>
  <si>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</si>
  <si>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</si>
  <si>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</si>
  <si>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</si>
  <si>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</si>
  <si>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</si>
  <si>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</si>
  <si>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</si>
  <si>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</si>
  <si>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</si>
  <si>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</si>
  <si>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</si>
  <si>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</si>
  <si>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</si>
  <si>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</si>
  <si>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</si>
  <si>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</si>
  <si>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</si>
  <si>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</si>
  <si>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</si>
  <si>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</si>
  <si>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</si>
  <si>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</si>
  <si>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</si>
  <si>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</si>
  <si>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</si>
  <si>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</si>
  <si>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</si>
  <si>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</si>
  <si>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</si>
  <si>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</si>
  <si>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</si>
  <si>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</si>
  <si>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</si>
  <si>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</si>
  <si>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</si>
  <si>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</si>
  <si>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</si>
  <si>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</si>
  <si>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</si>
  <si>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</si>
  <si>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</si>
  <si>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</si>
  <si>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</si>
  <si>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</si>
  <si>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</si>
  <si>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</si>
  <si>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</si>
  <si>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</si>
  <si>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</si>
  <si>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</si>
  <si>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</si>
  <si>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</si>
  <si>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</si>
  <si>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</si>
  <si>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</si>
  <si>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</si>
  <si>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</si>
  <si>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</si>
  <si>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</si>
  <si>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</si>
  <si>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</si>
  <si>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</si>
  <si>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</si>
  <si>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</si>
  <si>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</si>
  <si>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</si>
  <si>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</si>
  <si>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</si>
  <si>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</si>
  <si>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</si>
  <si>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</si>
  <si>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</si>
  <si>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</si>
  <si>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</si>
  <si>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</si>
  <si>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</si>
  <si>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</si>
  <si>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</si>
  <si>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</si>
  <si>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</si>
  <si>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</si>
  <si>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</si>
  <si>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</si>
  <si>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</si>
  <si>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</si>
  <si>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</si>
  <si>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</si>
  <si>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</si>
  <si>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</si>
  <si>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</si>
  <si>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</si>
  <si>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</si>
  <si>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</si>
  <si>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</si>
  <si>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</si>
  <si>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</si>
  <si>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</si>
  <si>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</si>
  <si>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</si>
  <si>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</si>
  <si>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</si>
  <si>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</si>
  <si>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</si>
  <si>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</si>
  <si>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</si>
  <si>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</si>
  <si>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</si>
  <si>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</si>
  <si>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</si>
  <si>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</si>
  <si>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</si>
  <si>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</si>
  <si>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</si>
  <si>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</si>
  <si>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</si>
  <si>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</si>
  <si>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</si>
  <si>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</si>
  <si>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</si>
  <si>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</si>
  <si>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</si>
  <si>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</si>
  <si>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</si>
  <si>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</si>
  <si>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</si>
  <si>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</si>
  <si>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</si>
  <si>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</si>
  <si>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</si>
  <si>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</si>
  <si>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</si>
  <si>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</si>
  <si>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</si>
  <si>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</si>
  <si>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</si>
  <si>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</si>
  <si>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</si>
  <si>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</si>
  <si>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</si>
  <si>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</si>
  <si>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</si>
  <si>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</si>
  <si>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</si>
  <si>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</si>
  <si>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</si>
  <si>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</si>
  <si>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</si>
  <si>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</si>
  <si>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</si>
  <si>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</si>
  <si>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</si>
  <si>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</si>
  <si>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</si>
  <si>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</si>
  <si>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</si>
  <si>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</si>
  <si>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</si>
  <si>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</si>
  <si>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</si>
  <si>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</si>
  <si>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</si>
  <si>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</si>
  <si>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</si>
  <si>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</si>
  <si>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</si>
  <si>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</si>
  <si>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</si>
  <si>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</si>
  <si>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</si>
  <si>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</si>
  <si>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</si>
  <si>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</si>
  <si>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</si>
  <si>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</si>
  <si>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</si>
  <si>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</si>
  <si>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</si>
  <si>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</si>
  <si>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</si>
  <si>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</si>
  <si>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</si>
  <si>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</si>
  <si>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</si>
  <si>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</si>
  <si>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</si>
  <si>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</si>
  <si>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</si>
  <si>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</si>
  <si>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</si>
  <si>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</si>
  <si>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</si>
  <si>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</si>
  <si>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</si>
  <si>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</si>
  <si>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</si>
  <si>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</si>
  <si>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</si>
  <si>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</si>
  <si>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</si>
  <si>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</si>
  <si>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</si>
  <si>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</si>
  <si>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</si>
  <si>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</si>
  <si>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</si>
  <si>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</si>
  <si>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</si>
  <si>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</si>
  <si>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</si>
  <si>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</si>
  <si>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</si>
  <si>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</si>
  <si>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</si>
  <si>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</si>
  <si>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</si>
  <si>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</si>
  <si>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</si>
  <si>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</si>
  <si>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</si>
  <si>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</si>
  <si>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</si>
  <si>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</si>
  <si>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</si>
  <si>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</si>
  <si>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</si>
  <si>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</si>
  <si>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</si>
  <si>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</si>
  <si>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</si>
  <si>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</si>
  <si>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</si>
  <si>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</si>
  <si>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</si>
  <si>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</si>
  <si>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</si>
  <si>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</si>
  <si>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</si>
  <si>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</si>
  <si>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</si>
  <si>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</si>
  <si>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</si>
  <si>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</si>
  <si>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</si>
  <si>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</si>
  <si>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</si>
  <si>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</si>
  <si>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</si>
  <si>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</si>
  <si>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</si>
  <si>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</si>
  <si>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</si>
  <si>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</si>
  <si>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</si>
  <si>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</si>
  <si>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</si>
  <si>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</si>
  <si>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</si>
  <si>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</si>
  <si>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</si>
  <si>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</si>
  <si>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</si>
  <si>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</si>
  <si>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</si>
  <si>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</si>
  <si>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</si>
  <si>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</si>
  <si>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</si>
  <si>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</si>
  <si>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</si>
  <si>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</si>
  <si>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</si>
  <si>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</si>
  <si>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</si>
  <si>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</si>
  <si>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</si>
  <si>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</si>
  <si>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</si>
  <si>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</si>
  <si>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</si>
  <si>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</si>
  <si>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</si>
  <si>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</si>
  <si>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</si>
  <si>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</si>
  <si>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</si>
  <si>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</si>
  <si>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</si>
  <si>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</si>
  <si>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</si>
  <si>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</si>
  <si>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</si>
  <si>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</si>
  <si>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</si>
  <si>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</si>
  <si>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</si>
  <si>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</si>
  <si>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</si>
  <si>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</si>
  <si>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</si>
  <si>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</si>
  <si>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</si>
  <si>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</si>
  <si>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</si>
  <si>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</si>
  <si>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</si>
  <si>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</si>
  <si>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</si>
  <si>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</si>
  <si>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</si>
  <si>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</si>
  <si>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</si>
  <si>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</si>
  <si>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</si>
  <si>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</si>
  <si>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</si>
  <si>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</si>
  <si>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</si>
  <si>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</si>
  <si>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</si>
  <si>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</si>
  <si>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</si>
  <si>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</si>
  <si>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</si>
  <si>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</si>
  <si>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</si>
  <si>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</si>
  <si>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</si>
  <si>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</si>
  <si>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</si>
  <si>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</si>
  <si>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</si>
  <si>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</si>
  <si>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</si>
  <si>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</si>
  <si>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</si>
  <si>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</si>
  <si>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</si>
  <si>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</si>
  <si>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</si>
  <si>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</si>
  <si>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</si>
  <si>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</si>
  <si>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</si>
  <si>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</si>
  <si>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</si>
  <si>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</si>
  <si>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</si>
  <si>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</si>
  <si>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</si>
  <si>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</si>
  <si>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</si>
  <si>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</si>
  <si>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</si>
  <si>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</si>
  <si>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</si>
  <si>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</si>
  <si>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</si>
  <si>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</si>
  <si>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</si>
  <si>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</si>
  <si>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</si>
  <si>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</si>
  <si>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</si>
  <si>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</si>
  <si>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</si>
  <si>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</si>
  <si>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</si>
  <si>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</si>
  <si>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</si>
  <si>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</si>
  <si>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</si>
  <si>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</si>
  <si>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</si>
  <si>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</si>
  <si>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</si>
  <si>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</si>
  <si>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</si>
  <si>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</si>
  <si>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</si>
  <si>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</si>
  <si>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</si>
  <si>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</si>
  <si>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</si>
  <si>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</si>
  <si>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</si>
  <si>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</si>
  <si>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</si>
  <si>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</si>
  <si>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</si>
  <si>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</si>
  <si>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</si>
  <si>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</si>
  <si>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</si>
  <si>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</si>
  <si>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</si>
  <si>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</si>
  <si>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</si>
  <si>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</si>
  <si>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</si>
  <si>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</si>
  <si>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</si>
  <si>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</si>
  <si>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</si>
  <si>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</si>
  <si>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</si>
  <si>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</si>
  <si>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</si>
  <si>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</si>
  <si>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</si>
  <si>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</si>
  <si>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</si>
  <si>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</si>
  <si>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</si>
  <si>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</si>
  <si>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</si>
  <si>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</si>
  <si>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</si>
  <si>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</si>
  <si>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</si>
  <si>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</si>
  <si>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</si>
  <si>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</si>
  <si>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</si>
  <si>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</si>
  <si>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</si>
  <si>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</si>
  <si>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</si>
  <si>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</si>
  <si>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</si>
  <si>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</si>
  <si>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</si>
  <si>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</si>
  <si>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</si>
  <si>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</si>
  <si>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</si>
  <si>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</si>
  <si>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</si>
  <si>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</si>
  <si>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</si>
  <si>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</si>
  <si>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</si>
  <si>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</si>
  <si>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</si>
  <si>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</si>
  <si>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</si>
  <si>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</si>
  <si>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</si>
  <si>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</si>
  <si>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</si>
  <si>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</si>
  <si>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</si>
  <si>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</si>
  <si>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</si>
  <si>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</si>
  <si>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</si>
  <si>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</si>
  <si>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</si>
  <si>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</si>
  <si>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</si>
  <si>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</si>
  <si>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</si>
  <si>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</si>
  <si>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</si>
  <si>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</si>
  <si>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</si>
  <si>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</si>
  <si>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</si>
  <si>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</si>
  <si>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</si>
  <si>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</si>
  <si>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</si>
  <si>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</si>
  <si>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</si>
  <si>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</si>
  <si>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</si>
  <si>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</si>
  <si>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</si>
  <si>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</si>
  <si>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</si>
  <si>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</si>
  <si>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</si>
  <si>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</si>
  <si>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</si>
  <si>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</si>
  <si>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</si>
  <si>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</si>
  <si>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</si>
  <si>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</si>
  <si>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</si>
  <si>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</si>
  <si>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</si>
  <si>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</si>
  <si>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</si>
  <si>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</si>
  <si>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</si>
  <si>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</si>
  <si>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</si>
  <si>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</si>
  <si>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</si>
  <si>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</si>
  <si>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</si>
  <si>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</si>
  <si>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</si>
  <si>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</si>
  <si>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</si>
  <si>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</si>
  <si>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</si>
  <si>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</si>
  <si>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</si>
  <si>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</si>
  <si>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</si>
  <si>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</si>
  <si>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</si>
  <si>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</si>
  <si>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</si>
  <si>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</si>
  <si>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</si>
  <si>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</si>
  <si>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</si>
  <si>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</si>
  <si>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</si>
  <si>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</si>
  <si>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</si>
  <si>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</si>
  <si>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</si>
  <si>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</si>
  <si>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</si>
  <si>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</si>
  <si>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</si>
  <si>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</si>
  <si>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</si>
  <si>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</si>
  <si>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</si>
  <si>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</si>
  <si>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</si>
  <si>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</si>
  <si>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</si>
  <si>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</si>
  <si>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</si>
  <si>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</si>
  <si>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</si>
  <si>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</si>
  <si>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</si>
  <si>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</si>
  <si>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</si>
  <si>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</si>
  <si>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</si>
  <si>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</si>
  <si>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</si>
  <si>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</si>
  <si>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</si>
  <si>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</si>
  <si>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</si>
  <si>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</si>
  <si>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</si>
  <si>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</si>
  <si>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</si>
  <si>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</si>
  <si>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</si>
  <si>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</si>
  <si>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</si>
  <si>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</si>
  <si>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</si>
  <si>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</si>
  <si>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</si>
  <si>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</si>
  <si>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</si>
  <si>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</si>
  <si>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</si>
  <si>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</si>
  <si>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</si>
  <si>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</si>
  <si>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</si>
  <si>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</si>
  <si>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</si>
  <si>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</si>
  <si>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</si>
  <si>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</si>
  <si>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</si>
  <si>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</si>
  <si>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</si>
  <si>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</si>
  <si>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</si>
  <si>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</si>
  <si>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</si>
  <si>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</si>
  <si>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</si>
  <si>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</si>
  <si>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</si>
  <si>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</si>
  <si>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</si>
  <si>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</si>
  <si>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</si>
  <si>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</si>
  <si>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</si>
  <si>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</si>
  <si>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</si>
  <si>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</si>
  <si>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</si>
  <si>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</si>
  <si>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</si>
  <si>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</si>
  <si>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</si>
  <si>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</si>
  <si>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</si>
  <si>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</si>
  <si>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</si>
  <si>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</si>
  <si>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</si>
  <si>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</si>
  <si>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</si>
  <si>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</si>
  <si>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</si>
  <si>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</si>
  <si>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</si>
  <si>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</si>
  <si>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</si>
  <si>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</si>
  <si>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</si>
  <si>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</si>
  <si>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</si>
  <si>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</si>
  <si>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</si>
  <si>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</si>
  <si>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</si>
  <si>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</si>
  <si>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</si>
  <si>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</si>
  <si>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</si>
  <si>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</si>
  <si>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</si>
  <si>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</si>
  <si>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</si>
  <si>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</si>
  <si>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</si>
  <si>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</si>
  <si>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</si>
  <si>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</si>
  <si>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</si>
  <si>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</si>
  <si>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</si>
  <si>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</si>
  <si>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</si>
  <si>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</si>
  <si>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</si>
  <si>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</si>
  <si>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</si>
  <si>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</si>
  <si>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</si>
  <si>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</si>
  <si>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</si>
  <si>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</si>
  <si>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</si>
  <si>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</si>
  <si>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</si>
  <si>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</si>
  <si>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</si>
  <si>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</si>
  <si>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</si>
  <si>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</si>
  <si>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</si>
  <si>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</si>
  <si>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</si>
  <si>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</si>
  <si>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</si>
  <si>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</si>
  <si>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</si>
  <si>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</si>
  <si>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</si>
  <si>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</si>
  <si>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</si>
  <si>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</si>
  <si>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</si>
  <si>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</si>
  <si>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</si>
  <si>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</si>
  <si>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</si>
  <si>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</si>
  <si>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</si>
  <si>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</si>
  <si>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</si>
  <si>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</si>
  <si>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</si>
  <si>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</si>
  <si>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</si>
  <si>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</si>
  <si>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</si>
  <si>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</si>
  <si>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</si>
  <si>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</si>
  <si>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</si>
  <si>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</si>
  <si>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</si>
  <si>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</si>
  <si>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</si>
  <si>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</si>
  <si>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</si>
  <si>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</si>
  <si>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</si>
  <si>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</si>
  <si>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</si>
  <si>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</si>
  <si>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</si>
  <si>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</si>
  <si>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</si>
  <si>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</si>
  <si>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</si>
  <si>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</si>
  <si>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</si>
  <si>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</si>
  <si>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</si>
  <si>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</si>
  <si>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</si>
  <si>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</si>
  <si>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</si>
  <si>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</si>
  <si>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</si>
  <si>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</si>
  <si>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</si>
  <si>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</si>
  <si>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</si>
  <si>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</si>
  <si>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</si>
  <si>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</si>
  <si>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</si>
  <si>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</si>
  <si>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</si>
  <si>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</si>
  <si>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</si>
  <si>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</si>
  <si>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</si>
  <si>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</si>
  <si>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</si>
  <si>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</si>
  <si>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</si>
  <si>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</si>
  <si>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</si>
  <si>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</si>
  <si>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</si>
  <si>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</si>
  <si>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</si>
  <si>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</si>
  <si>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</si>
  <si>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</si>
  <si>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</si>
  <si>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</si>
  <si>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</si>
  <si>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</si>
  <si>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</si>
  <si>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</si>
  <si>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</si>
  <si>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</si>
  <si>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</si>
  <si>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</si>
  <si>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</si>
  <si>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</si>
  <si>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</si>
  <si>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</si>
  <si>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</si>
  <si>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</si>
  <si>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</si>
  <si>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</si>
  <si>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</si>
  <si>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</si>
  <si>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</si>
  <si>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</si>
  <si>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</si>
  <si>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</si>
  <si>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</si>
  <si>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</si>
  <si>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</si>
  <si>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</si>
  <si>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</si>
  <si>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</si>
  <si>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</si>
  <si>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</si>
  <si>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</si>
  <si>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</si>
  <si>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</si>
  <si>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</si>
  <si>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</si>
  <si>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</si>
  <si>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</si>
  <si>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</si>
  <si>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</si>
  <si>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</si>
  <si>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</si>
  <si>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</si>
  <si>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</si>
  <si>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</si>
  <si>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</si>
  <si>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</si>
  <si>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</si>
  <si>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</si>
  <si>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</si>
  <si>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</si>
  <si>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</si>
  <si>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</si>
  <si>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</si>
  <si>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</si>
  <si>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</si>
  <si>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</si>
  <si>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</si>
  <si>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</si>
  <si>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</si>
  <si>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</si>
  <si>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</si>
  <si>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</si>
  <si>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</si>
  <si>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</si>
  <si>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</si>
  <si>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</si>
  <si>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</si>
  <si>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</si>
  <si>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</si>
  <si>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</si>
  <si>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</si>
  <si>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</si>
  <si>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</si>
  <si>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</si>
  <si>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</si>
  <si>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</si>
  <si>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</si>
  <si>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</si>
  <si>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</si>
  <si>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</si>
  <si>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</si>
  <si>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</si>
  <si>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</si>
  <si>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</si>
  <si>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</si>
  <si>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</si>
  <si>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</si>
  <si>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</si>
  <si>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</si>
  <si>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</si>
  <si>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</si>
  <si>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</si>
  <si>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</si>
  <si>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</si>
  <si>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</si>
  <si>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</si>
  <si>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</si>
  <si>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</si>
  <si>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</si>
  <si>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</si>
  <si>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</si>
  <si>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</si>
  <si>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</si>
  <si>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</si>
  <si>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</si>
  <si>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</si>
  <si>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</si>
  <si>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</si>
  <si>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</si>
  <si>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</si>
  <si>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</si>
  <si>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</si>
  <si>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</si>
  <si>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</si>
  <si>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</si>
  <si>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</si>
  <si>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</si>
  <si>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</si>
  <si>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</si>
  <si>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</si>
  <si>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</si>
  <si>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</si>
  <si>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</si>
  <si>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</si>
  <si>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</si>
  <si>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</si>
  <si>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</si>
  <si>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</si>
  <si>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</si>
  <si>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</si>
  <si>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</si>
  <si>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</si>
  <si>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</si>
  <si>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</si>
  <si>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</si>
  <si>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</si>
  <si>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</si>
  <si>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</si>
  <si>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</si>
  <si>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</si>
  <si>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</si>
  <si>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</si>
  <si>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</si>
  <si>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</si>
  <si>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</si>
  <si>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</si>
  <si>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</si>
  <si>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</si>
  <si>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</si>
  <si>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</si>
  <si>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</si>
  <si>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</si>
  <si>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</si>
  <si>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</si>
  <si>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</si>
  <si>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</si>
  <si>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</si>
  <si>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</si>
  <si>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</si>
  <si>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</si>
  <si>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</si>
  <si>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</si>
  <si>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</si>
  <si>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</si>
  <si>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</si>
  <si>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</si>
  <si>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</si>
  <si>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</si>
  <si>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</si>
  <si>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</si>
  <si>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</si>
  <si>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</si>
  <si>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</si>
  <si>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</si>
  <si>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</si>
  <si>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</si>
  <si>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</si>
  <si>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</si>
  <si>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</si>
  <si>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</si>
  <si>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</si>
  <si>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</si>
  <si>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</si>
  <si>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</si>
  <si>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</si>
  <si>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</si>
  <si>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</si>
  <si>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</si>
  <si>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</si>
  <si>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</si>
  <si>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</si>
  <si>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</si>
  <si>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</si>
  <si>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</si>
  <si>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</si>
  <si>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</si>
  <si>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</si>
  <si>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</si>
  <si>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</si>
  <si>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</si>
  <si>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</si>
  <si>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</si>
  <si>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</si>
  <si>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</si>
  <si>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</si>
  <si>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</si>
  <si>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</si>
  <si>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</si>
  <si>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</si>
  <si>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</si>
  <si>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</si>
  <si>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</si>
  <si>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</si>
  <si>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</si>
  <si>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</si>
  <si>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</si>
  <si>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</si>
  <si>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</si>
  <si>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</si>
  <si>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</si>
  <si>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</si>
  <si>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</si>
  <si>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</si>
  <si>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</si>
  <si>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</si>
  <si>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</si>
  <si>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</si>
  <si>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</si>
  <si>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</si>
  <si>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</si>
  <si>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</si>
  <si>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</si>
  <si>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</si>
  <si>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</si>
  <si>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</si>
  <si>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</si>
  <si>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</si>
  <si>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</si>
  <si>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</si>
  <si>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</si>
  <si>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</si>
  <si>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</si>
  <si>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</si>
  <si>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</si>
  <si>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</si>
  <si>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</si>
  <si>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</si>
  <si>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</si>
  <si>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</si>
  <si>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</si>
  <si>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</si>
  <si>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</si>
  <si>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</si>
  <si>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</si>
  <si>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</si>
  <si>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</si>
  <si>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</si>
  <si>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</si>
  <si>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</si>
  <si>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</si>
  <si>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</si>
  <si>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</si>
  <si>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</si>
  <si>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</si>
  <si>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</si>
  <si>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</si>
  <si>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</si>
  <si>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</si>
  <si>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</si>
  <si>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</si>
  <si>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</si>
  <si>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</si>
  <si>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</si>
  <si>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</si>
  <si>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</si>
  <si>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</si>
  <si>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</si>
  <si>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</si>
  <si>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</si>
  <si>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</si>
  <si>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</si>
  <si>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</si>
  <si>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</si>
  <si>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</si>
  <si>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</si>
  <si>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</si>
  <si>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</si>
  <si>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</si>
  <si>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</si>
  <si>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</si>
  <si>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</si>
  <si>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</si>
  <si>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</si>
  <si>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</si>
  <si>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</si>
  <si>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</si>
  <si>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</si>
  <si>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</si>
  <si>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</si>
  <si>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</si>
  <si>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</si>
  <si>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</si>
  <si>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</si>
  <si>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</si>
  <si>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</si>
  <si>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</si>
  <si>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</si>
  <si>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</si>
  <si>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</si>
  <si>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</si>
  <si>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</si>
  <si>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</si>
  <si>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</si>
  <si>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</si>
  <si>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</si>
  <si>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</si>
  <si>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</si>
  <si>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</si>
  <si>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</si>
  <si>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</si>
  <si>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</si>
  <si>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</si>
  <si>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</si>
  <si>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</si>
  <si>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</si>
  <si>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</si>
  <si>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</si>
  <si>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</si>
  <si>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</si>
  <si>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</si>
  <si>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</si>
  <si>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</si>
  <si>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</si>
  <si>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</si>
  <si>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</si>
  <si>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</si>
  <si>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</si>
  <si>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</si>
  <si>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</si>
  <si>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</si>
  <si>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</si>
  <si>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</si>
  <si>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</si>
  <si>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</si>
  <si>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</si>
  <si>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</si>
  <si>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</si>
  <si>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</si>
  <si>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</si>
  <si>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</si>
  <si>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</si>
  <si>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</si>
  <si>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</si>
  <si>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</si>
  <si>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</si>
  <si>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</si>
  <si>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</si>
  <si>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</si>
  <si>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</si>
  <si>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</si>
  <si>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</si>
  <si>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</si>
  <si>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</si>
  <si>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</si>
  <si>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</si>
  <si>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</si>
  <si>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</si>
  <si>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</si>
  <si>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</si>
  <si>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</si>
  <si>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</si>
  <si>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</si>
  <si>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</si>
  <si>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</si>
  <si>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</si>
  <si>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</si>
  <si>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</si>
  <si>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</si>
  <si>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</si>
  <si>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</si>
  <si>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</si>
  <si>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</si>
  <si>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</si>
  <si>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</si>
  <si>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</si>
  <si>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</si>
  <si>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</si>
  <si>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</si>
  <si>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</si>
  <si>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</si>
  <si>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</si>
  <si>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</si>
  <si>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</si>
  <si>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</si>
  <si>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</si>
  <si>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</si>
  <si>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</si>
  <si>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</si>
  <si>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</si>
  <si>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</si>
  <si>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</si>
  <si>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</si>
  <si>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</si>
  <si>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</si>
  <si>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</si>
  <si>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</si>
  <si>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</si>
  <si>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</si>
  <si>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</si>
  <si>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</si>
  <si>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</si>
  <si>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</si>
  <si>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</si>
  <si>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</si>
  <si>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</si>
  <si>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</si>
  <si>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</si>
  <si>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</si>
  <si>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</si>
  <si>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</si>
  <si>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</si>
  <si>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</si>
  <si>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</si>
  <si>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</si>
  <si>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</si>
  <si>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</si>
  <si>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</si>
  <si>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</si>
  <si>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</si>
  <si>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</si>
  <si>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</si>
  <si>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</si>
  <si>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</si>
  <si>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</si>
  <si>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</si>
  <si>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</si>
  <si>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</si>
  <si>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</si>
  <si>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</si>
  <si>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</si>
  <si>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</si>
  <si>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</si>
  <si>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</si>
  <si>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</si>
  <si>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</si>
  <si>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</si>
  <si>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</si>
  <si>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</si>
  <si>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</si>
  <si>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</si>
  <si>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</si>
  <si>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</si>
  <si>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</si>
  <si>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</si>
  <si>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</si>
  <si>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</si>
  <si>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</si>
  <si>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</si>
  <si>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</si>
  <si>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</si>
  <si>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</si>
  <si>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</si>
  <si>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</si>
  <si>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</si>
  <si>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</si>
  <si>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</si>
  <si>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</si>
  <si>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</si>
  <si>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</si>
  <si>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</si>
  <si>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</si>
  <si>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</si>
  <si>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</si>
  <si>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</si>
  <si>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</si>
  <si>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</si>
  <si>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</si>
  <si>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</si>
  <si>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</si>
  <si>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</si>
  <si>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</si>
  <si>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</si>
  <si>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</si>
  <si>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</si>
  <si>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</si>
  <si>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</si>
  <si>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</si>
  <si>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</si>
  <si>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</si>
  <si>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</si>
  <si>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</si>
  <si>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</si>
  <si>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</si>
  <si>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</si>
  <si>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</si>
  <si>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</si>
  <si>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</si>
  <si>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</si>
  <si>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</si>
  <si>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</si>
  <si>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</si>
  <si>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</si>
  <si>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</si>
  <si>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</si>
  <si>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</si>
  <si>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</si>
  <si>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</si>
  <si>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</si>
  <si>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</si>
  <si>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</si>
  <si>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</si>
  <si>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</si>
  <si>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</si>
  <si>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</si>
  <si>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</si>
  <si>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</si>
  <si>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</si>
  <si>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</si>
  <si>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</si>
  <si>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</si>
  <si>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</si>
  <si>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</si>
  <si>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</si>
  <si>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</si>
  <si>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</si>
  <si>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</si>
  <si>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</si>
  <si>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</si>
  <si>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</si>
  <si>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</si>
  <si>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</si>
  <si>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</si>
  <si>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</si>
  <si>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</si>
  <si>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</si>
  <si>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</si>
  <si>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</si>
  <si>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</si>
  <si>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</si>
  <si>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</si>
  <si>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</si>
  <si>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</si>
  <si>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</si>
  <si>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</si>
  <si>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</si>
  <si>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</si>
  <si>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</si>
  <si>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</si>
  <si>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</si>
  <si>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</si>
  <si>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</si>
  <si>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</si>
  <si>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</si>
  <si>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</si>
  <si>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</si>
  <si>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</si>
  <si>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</si>
  <si>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</si>
  <si>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</si>
  <si>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</si>
  <si>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</si>
  <si>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</si>
  <si>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</si>
  <si>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</si>
  <si>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</si>
  <si>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</si>
  <si>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</si>
  <si>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</si>
  <si>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</si>
  <si>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</si>
  <si>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</si>
  <si>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</si>
  <si>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</si>
  <si>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</si>
  <si>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</si>
  <si>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</si>
  <si>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</si>
  <si>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</si>
  <si>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</si>
  <si>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</si>
  <si>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</si>
  <si>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</si>
  <si>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</si>
  <si>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</si>
  <si>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</si>
  <si>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</si>
  <si>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</si>
  <si>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</si>
  <si>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</si>
  <si>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</si>
  <si>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</si>
  <si>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</si>
  <si>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</si>
  <si>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</si>
  <si>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</si>
  <si>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</si>
  <si>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</si>
  <si>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</si>
  <si>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</si>
  <si>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</si>
  <si>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</si>
  <si>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</si>
  <si>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</si>
  <si>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</si>
  <si>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</si>
  <si>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</si>
  <si>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</si>
  <si>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</si>
  <si>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</si>
  <si>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</si>
  <si>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</si>
  <si>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</si>
  <si>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</si>
  <si>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</si>
  <si>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</si>
  <si>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</si>
  <si>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</si>
  <si>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</si>
  <si>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</si>
  <si>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</si>
  <si>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</si>
  <si>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</si>
  <si>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</si>
  <si>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</si>
  <si>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</si>
  <si>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</si>
  <si>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</si>
  <si>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</si>
  <si>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</si>
  <si>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</si>
  <si>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</si>
  <si>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</si>
  <si>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</si>
  <si>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</si>
  <si>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</si>
  <si>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</si>
  <si>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</si>
  <si>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</si>
  <si>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</si>
  <si>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</si>
  <si>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</si>
  <si>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</si>
  <si>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</si>
  <si>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</si>
  <si>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</si>
  <si>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</si>
  <si>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</si>
  <si>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</si>
  <si>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</si>
  <si>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</si>
  <si>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</si>
  <si>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</si>
  <si>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</si>
  <si>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</si>
  <si>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</si>
  <si>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</si>
  <si>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</si>
  <si>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</si>
  <si>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</si>
  <si>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</si>
  <si>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</si>
  <si>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</si>
  <si>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</si>
  <si>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</si>
  <si>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</si>
  <si>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</si>
  <si>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</si>
  <si>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</si>
  <si>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</si>
  <si>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</si>
  <si>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</si>
  <si>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</si>
  <si>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</si>
  <si>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</si>
  <si>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</si>
  <si>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</si>
  <si>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</si>
  <si>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</si>
  <si>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</si>
  <si>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</si>
  <si>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</si>
  <si>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</si>
  <si>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</si>
  <si>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</si>
  <si>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</si>
  <si>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</si>
  <si>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</si>
  <si>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</si>
  <si>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</si>
  <si>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</si>
  <si>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</si>
  <si>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</si>
  <si>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</si>
  <si>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</si>
  <si>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</si>
  <si>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</si>
  <si>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</si>
  <si>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</si>
  <si>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</si>
  <si>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</si>
  <si>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</si>
  <si>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</si>
  <si>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</si>
  <si>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</si>
  <si>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</si>
  <si>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</si>
  <si>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</si>
  <si>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</si>
  <si>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</si>
  <si>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</si>
  <si>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</si>
  <si>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</si>
  <si>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</si>
  <si>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</si>
  <si>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</si>
  <si>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</si>
  <si>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</si>
  <si>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</si>
  <si>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</si>
  <si>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</si>
  <si>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</si>
  <si>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</si>
  <si>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</si>
  <si>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</si>
  <si>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</si>
  <si>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</si>
  <si>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</si>
  <si>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</si>
  <si>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</si>
  <si>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</si>
  <si>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</si>
  <si>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</si>
  <si>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</si>
  <si>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</si>
  <si>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</si>
  <si>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</si>
  <si>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</si>
  <si>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</si>
  <si>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</si>
  <si>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</si>
  <si>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</si>
  <si>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</si>
  <si>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</si>
  <si>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</si>
  <si>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</si>
  <si>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</si>
  <si>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</si>
  <si>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</si>
  <si>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</si>
  <si>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</si>
  <si>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</si>
  <si>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</si>
  <si>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</si>
  <si>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</si>
  <si>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</si>
  <si>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</si>
  <si>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</si>
  <si>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</si>
  <si>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</si>
  <si>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</si>
  <si>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</si>
  <si>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</si>
  <si>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</si>
  <si>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</si>
  <si>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</si>
  <si>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</si>
  <si>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</si>
  <si>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</si>
  <si>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</si>
  <si>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</si>
  <si>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</si>
  <si>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</si>
  <si>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</si>
  <si>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</si>
  <si>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</si>
  <si>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</si>
  <si>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</si>
  <si>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</si>
  <si>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</si>
  <si>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</si>
  <si>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</si>
  <si>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</si>
  <si>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</si>
  <si>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</si>
  <si>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</si>
  <si>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</si>
  <si>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</si>
  <si>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</si>
  <si>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</si>
  <si>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</si>
  <si>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</si>
  <si>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</si>
  <si>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</si>
  <si>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</si>
  <si>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</si>
  <si>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</si>
  <si>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</si>
  <si>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</si>
  <si>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</si>
  <si>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</si>
  <si>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</si>
  <si>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</si>
  <si>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</si>
  <si>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</si>
  <si>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</si>
  <si>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</si>
  <si>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</si>
  <si>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</si>
  <si>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</si>
  <si>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</si>
  <si>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</si>
  <si>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</si>
  <si>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</si>
  <si>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</si>
  <si>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</si>
  <si>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</si>
  <si>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</si>
  <si>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</si>
  <si>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</si>
  <si>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</si>
  <si>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</si>
  <si>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</si>
  <si>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</si>
  <si>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</si>
  <si>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</si>
  <si>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</si>
  <si>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</si>
  <si>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</si>
  <si>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</si>
  <si>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</si>
  <si>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</si>
  <si>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</si>
  <si>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</si>
  <si>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</si>
  <si>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</si>
  <si>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</si>
  <si>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</si>
  <si>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</si>
  <si>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</si>
  <si>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</si>
  <si>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</si>
  <si>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</si>
  <si>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</si>
  <si>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</si>
  <si>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</si>
  <si>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</si>
  <si>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</si>
  <si>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</si>
  <si>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</si>
  <si>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</si>
  <si>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</si>
  <si>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</si>
  <si>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</si>
  <si>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</si>
  <si>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</si>
  <si>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</si>
  <si>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</si>
  <si>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</si>
  <si>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</si>
  <si>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</si>
  <si>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</si>
  <si>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</si>
  <si>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</si>
  <si>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</si>
  <si>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</si>
  <si>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</si>
  <si>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</si>
  <si>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</si>
  <si>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</si>
  <si>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</si>
  <si>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</si>
  <si>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</si>
  <si>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</si>
  <si>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</si>
  <si>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</si>
  <si>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</si>
  <si>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</si>
  <si>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</si>
  <si>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</si>
  <si>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</si>
  <si>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</si>
  <si>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</si>
  <si>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</si>
  <si>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</si>
  <si>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</si>
  <si>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</si>
  <si>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</si>
  <si>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</si>
  <si>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</si>
  <si>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</si>
  <si>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</si>
  <si>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</si>
  <si>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</si>
  <si>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</si>
  <si>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</si>
  <si>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</si>
  <si>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</si>
  <si>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</si>
  <si>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</si>
  <si>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</si>
  <si>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</si>
  <si>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</si>
  <si>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</si>
  <si>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</si>
  <si>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</si>
  <si>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</si>
  <si>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</si>
  <si>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</si>
  <si>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</si>
  <si>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</si>
  <si>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</si>
  <si>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</si>
  <si>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</si>
  <si>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</si>
  <si>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</si>
  <si>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</si>
  <si>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</si>
  <si>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</si>
  <si>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</si>
  <si>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</si>
  <si>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</si>
  <si>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</si>
  <si>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</si>
  <si>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</si>
  <si>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</si>
  <si>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</si>
  <si>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</si>
  <si>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</si>
  <si>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</si>
  <si>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</si>
  <si>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</si>
  <si>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</si>
  <si>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</si>
  <si>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</si>
  <si>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</si>
  <si>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</si>
  <si>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</si>
  <si>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</si>
  <si>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</si>
  <si>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</si>
  <si>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</si>
  <si>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</si>
  <si>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</si>
  <si>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</si>
  <si>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</si>
  <si>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</si>
  <si>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</si>
  <si>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</si>
  <si>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</si>
  <si>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</si>
  <si>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</si>
  <si>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</si>
  <si>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</si>
  <si>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</si>
  <si>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</si>
  <si>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</si>
  <si>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</si>
  <si>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</si>
  <si>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</si>
  <si>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</si>
  <si>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</si>
  <si>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</si>
  <si>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</si>
  <si>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</si>
  <si>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</si>
  <si>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</si>
  <si>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</si>
  <si>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</si>
  <si>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</si>
  <si>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</si>
  <si>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</si>
  <si>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</si>
  <si>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</si>
  <si>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</si>
  <si>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</si>
  <si>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</si>
  <si>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</si>
  <si>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</si>
  <si>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</si>
  <si>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</si>
  <si>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</si>
  <si>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</si>
  <si>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</si>
  <si>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</si>
  <si>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</si>
  <si>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</si>
  <si>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</si>
  <si>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</si>
  <si>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</si>
  <si>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</si>
  <si>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</si>
  <si>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</si>
  <si>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</si>
  <si>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</si>
  <si>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</si>
  <si>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</si>
  <si>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</si>
  <si>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</si>
  <si>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</si>
  <si>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</si>
  <si>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</si>
  <si>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</si>
  <si>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</si>
  <si>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</si>
  <si>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</si>
  <si>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</si>
  <si>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</si>
  <si>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</si>
  <si>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</si>
  <si>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</si>
  <si>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</si>
  <si>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</si>
  <si>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</si>
  <si>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</si>
  <si>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</si>
  <si>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</si>
  <si>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</si>
  <si>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</si>
  <si>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</si>
  <si>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</si>
  <si>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</si>
  <si>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</si>
  <si>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</si>
  <si>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</si>
  <si>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</si>
  <si>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</si>
  <si>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</si>
  <si>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</si>
  <si>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</si>
  <si>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</si>
  <si>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</si>
  <si>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</si>
  <si>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</si>
  <si>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</si>
  <si>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</si>
  <si>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</si>
  <si>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</si>
  <si>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</si>
  <si>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</si>
  <si>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</si>
  <si>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</si>
  <si>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</si>
  <si>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</si>
  <si>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</si>
  <si>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</si>
  <si>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</si>
  <si>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</si>
  <si>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</si>
  <si>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</si>
  <si>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</si>
  <si>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</si>
  <si>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</si>
  <si>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</si>
  <si>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</si>
  <si>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</si>
  <si>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</si>
  <si>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</si>
  <si>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</si>
  <si>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</si>
  <si>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</si>
  <si>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</si>
  <si>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</si>
  <si>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</si>
  <si>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</si>
  <si>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</si>
  <si>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</si>
  <si>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</si>
  <si>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</si>
  <si>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</si>
  <si>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</si>
  <si>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</si>
  <si>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</si>
  <si>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</si>
  <si>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</si>
  <si>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</si>
  <si>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</si>
  <si>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</si>
  <si>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</si>
  <si>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</si>
  <si>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</si>
  <si>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</si>
  <si>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</si>
  <si>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</si>
  <si>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</si>
  <si>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</si>
  <si>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</si>
  <si>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</si>
  <si>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</si>
  <si>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</si>
  <si>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</si>
  <si>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</si>
  <si>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</si>
  <si>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</si>
  <si>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</si>
  <si>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</si>
  <si>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</si>
  <si>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</si>
  <si>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</si>
  <si>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</si>
  <si>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</si>
  <si>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</si>
  <si>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</si>
  <si>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</si>
  <si>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</si>
  <si>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</si>
  <si>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</si>
  <si>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</si>
  <si>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</si>
  <si>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</si>
  <si>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</si>
  <si>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</si>
  <si>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</si>
  <si>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</si>
  <si>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</si>
  <si>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</si>
  <si>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</si>
  <si>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</si>
  <si>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</si>
  <si>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</si>
  <si>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</si>
  <si>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</si>
  <si>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</si>
  <si>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</si>
  <si>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</si>
  <si>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</si>
  <si>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</si>
  <si>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</si>
  <si>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</si>
  <si>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</si>
  <si>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</si>
  <si>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</si>
  <si>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</si>
  <si>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</si>
  <si>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</si>
  <si>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</si>
  <si>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</si>
  <si>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</si>
  <si>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</si>
  <si>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</si>
  <si>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</si>
  <si>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</si>
  <si>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</si>
  <si>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</si>
  <si>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</si>
  <si>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</si>
  <si>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</si>
  <si>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</si>
  <si>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</si>
  <si>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</si>
  <si>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</si>
  <si>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</si>
  <si>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</si>
  <si>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</si>
  <si>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</si>
  <si>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</si>
  <si>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</si>
  <si>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</si>
  <si>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</si>
  <si>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</si>
  <si>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</si>
  <si>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</si>
  <si>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</si>
  <si>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</si>
  <si>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</si>
  <si>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</si>
  <si>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</si>
  <si>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</si>
  <si>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</si>
  <si>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</si>
  <si>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</si>
  <si>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</si>
  <si>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</si>
  <si>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</si>
  <si>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</si>
  <si>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</si>
  <si>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</si>
  <si>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</si>
  <si>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</si>
  <si>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</si>
  <si>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</si>
  <si>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</si>
  <si>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</si>
  <si>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</si>
  <si>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</si>
  <si>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</si>
  <si>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</si>
  <si>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</si>
  <si>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</si>
  <si>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</si>
  <si>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</si>
  <si>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</si>
  <si>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</si>
  <si>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</si>
  <si>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</si>
  <si>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</si>
  <si>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</si>
  <si>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</si>
  <si>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</si>
  <si>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</si>
  <si>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</si>
  <si>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</si>
  <si>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</si>
  <si>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</si>
  <si>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</si>
  <si>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</si>
  <si>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</si>
  <si>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</si>
  <si>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</si>
  <si>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</si>
  <si>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</si>
  <si>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</si>
  <si>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</si>
  <si>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</si>
  <si>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</si>
  <si>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</si>
  <si>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</si>
  <si>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</si>
  <si>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</si>
  <si>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</si>
  <si>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</si>
  <si>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</si>
  <si>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</si>
  <si>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</si>
  <si>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</si>
  <si>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</si>
  <si>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</si>
  <si>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</si>
  <si>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</si>
  <si>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</si>
  <si>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</si>
  <si>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</si>
  <si>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</si>
  <si>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</si>
  <si>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</si>
  <si>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</si>
  <si>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</si>
  <si>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</si>
  <si>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</si>
  <si>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</si>
  <si>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</si>
  <si>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</si>
  <si>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</si>
  <si>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</si>
  <si>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</si>
  <si>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</si>
  <si>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</si>
  <si>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</si>
  <si>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</si>
  <si>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</si>
  <si>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</si>
  <si>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</si>
  <si>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</si>
  <si>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</si>
  <si>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</si>
  <si>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</si>
  <si>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</si>
  <si>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</si>
  <si>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</si>
  <si>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</si>
  <si>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</si>
  <si>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</si>
  <si>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</si>
  <si>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</si>
  <si>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</si>
  <si>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</si>
  <si>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</si>
  <si>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</si>
  <si>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</si>
  <si>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</si>
  <si>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</si>
  <si>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</si>
  <si>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</si>
  <si>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</si>
  <si>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</si>
  <si>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</si>
  <si>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</si>
  <si>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</si>
  <si>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</si>
  <si>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</si>
  <si>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</si>
  <si>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</si>
  <si>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</si>
  <si>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</si>
  <si>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</si>
  <si>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</si>
  <si>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</si>
  <si>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</si>
  <si>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</si>
  <si>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</si>
  <si>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</si>
  <si>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</si>
  <si>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</si>
  <si>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</si>
  <si>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</si>
  <si>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</si>
  <si>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</si>
  <si>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</si>
  <si>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</si>
  <si>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</si>
  <si>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</si>
  <si>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</si>
  <si>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</si>
  <si>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</si>
  <si>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</si>
  <si>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</si>
  <si>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</si>
  <si>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</si>
  <si>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</si>
  <si>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</si>
  <si>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</si>
  <si>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</si>
  <si>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</si>
  <si>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</si>
  <si>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</si>
  <si>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</si>
  <si>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</si>
  <si>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</si>
  <si>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</si>
  <si>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</si>
  <si>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</si>
  <si>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</si>
  <si>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</si>
  <si>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</si>
  <si>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</si>
  <si>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</si>
  <si>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</si>
  <si>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</si>
  <si>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</si>
  <si>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</si>
  <si>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</si>
  <si>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</si>
  <si>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</si>
  <si>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</si>
  <si>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</si>
  <si>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</si>
  <si>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</si>
  <si>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</si>
  <si>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</si>
  <si>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</si>
  <si>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</si>
  <si>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</si>
  <si>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</si>
  <si>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</si>
  <si>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</si>
  <si>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</si>
  <si>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</si>
  <si>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</si>
  <si>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</si>
  <si>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</si>
  <si>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</si>
  <si>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</si>
  <si>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</si>
  <si>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</si>
  <si>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</si>
  <si>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</si>
  <si>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</si>
  <si>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</si>
  <si>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</si>
  <si>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</si>
  <si>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</si>
  <si>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</si>
  <si>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</si>
  <si>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</si>
  <si>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</si>
  <si>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</si>
  <si>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</si>
  <si>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</si>
  <si>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</si>
  <si>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</si>
  <si>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</si>
  <si>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</si>
  <si>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</si>
  <si>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</si>
  <si>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</si>
  <si>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</si>
  <si>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</si>
  <si>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</si>
  <si>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</si>
  <si>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</si>
  <si>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</si>
  <si>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</si>
  <si>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</si>
  <si>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</si>
  <si>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</si>
  <si>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</si>
  <si>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</si>
  <si>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</si>
  <si>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</si>
  <si>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</si>
  <si>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</si>
  <si>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</si>
  <si>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</si>
  <si>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</si>
  <si>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</si>
  <si>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</si>
  <si>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</si>
  <si>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</si>
  <si>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</si>
  <si>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</si>
  <si>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</si>
  <si>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</si>
  <si>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</si>
  <si>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</si>
  <si>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</si>
  <si>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</si>
  <si>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</si>
  <si>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</si>
  <si>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</si>
  <si>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</si>
  <si>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</si>
  <si>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</si>
  <si>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</si>
  <si>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</si>
  <si>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</si>
  <si>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</si>
  <si>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</si>
  <si>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</si>
  <si>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</si>
  <si>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</si>
  <si>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</si>
  <si>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</si>
  <si>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</si>
  <si>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</si>
  <si>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</si>
  <si>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</si>
  <si>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</si>
  <si>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</si>
  <si>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</si>
  <si>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</si>
  <si>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</si>
  <si>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</si>
  <si>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</si>
  <si>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</si>
  <si>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</si>
  <si>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</si>
  <si>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</si>
  <si>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</si>
  <si>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</si>
  <si>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</si>
  <si>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</si>
  <si>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</si>
  <si>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</si>
  <si>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</si>
  <si>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</si>
  <si>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</si>
  <si>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</si>
  <si>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</si>
  <si>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</si>
  <si>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</si>
  <si>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</si>
  <si>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</si>
  <si>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</si>
  <si>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</si>
  <si>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</si>
  <si>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</si>
  <si>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</si>
  <si>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</si>
  <si>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</si>
  <si>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</si>
  <si>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</si>
  <si>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</si>
  <si>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</si>
  <si>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</si>
  <si>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</si>
  <si>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</si>
  <si>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</si>
  <si>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</si>
  <si>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</si>
  <si>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</si>
  <si>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</si>
  <si>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</si>
  <si>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</si>
  <si>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</si>
  <si>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</si>
  <si>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</si>
  <si>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</si>
  <si>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</si>
  <si>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</si>
  <si>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</si>
  <si>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</si>
  <si>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</si>
  <si>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</si>
  <si>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</si>
  <si>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</si>
  <si>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</si>
  <si>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</si>
  <si>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</si>
  <si>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</si>
  <si>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</si>
  <si>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</si>
  <si>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</si>
  <si>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</si>
  <si>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</si>
  <si>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</si>
  <si>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</si>
  <si>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</si>
  <si>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</si>
  <si>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</si>
  <si>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</si>
  <si>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</si>
  <si>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</si>
  <si>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</si>
  <si>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</si>
  <si>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</si>
  <si>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</si>
  <si>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</si>
  <si>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</si>
  <si>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</si>
  <si>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</si>
  <si>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</si>
  <si>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</si>
  <si>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</si>
  <si>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</si>
  <si>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</si>
  <si>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</si>
  <si>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</si>
  <si>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</si>
  <si>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</si>
  <si>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</si>
  <si>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</si>
  <si>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</si>
  <si>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</si>
  <si>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</si>
  <si>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</si>
  <si>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</si>
  <si>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</si>
  <si>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</si>
  <si>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</si>
  <si>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</si>
  <si>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</si>
  <si>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</si>
  <si>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</si>
  <si>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</si>
  <si>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</si>
  <si>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</si>
  <si>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</si>
  <si>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</si>
  <si>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</si>
  <si>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</si>
  <si>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</si>
  <si>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</si>
  <si>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</si>
  <si>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</si>
  <si>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</si>
  <si>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</si>
  <si>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</si>
  <si>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</si>
  <si>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</si>
  <si>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</si>
  <si>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</si>
  <si>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</si>
  <si>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</si>
  <si>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</si>
  <si>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</si>
  <si>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</si>
  <si>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</si>
  <si>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</si>
  <si>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</si>
  <si>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</si>
  <si>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</si>
  <si>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</si>
  <si>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</si>
  <si>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</si>
  <si>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</si>
  <si>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</si>
  <si>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</si>
  <si>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</si>
  <si>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</si>
  <si>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</si>
  <si>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</si>
  <si>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</si>
  <si>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</si>
  <si>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</si>
  <si>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</si>
  <si>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</si>
  <si>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</si>
  <si>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</si>
  <si>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</si>
  <si>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</si>
  <si>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</si>
  <si>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</si>
  <si>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</si>
  <si>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</si>
  <si>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</si>
  <si>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</si>
  <si>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</si>
  <si>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</si>
  <si>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</si>
  <si>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</si>
  <si>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</si>
  <si>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</si>
  <si>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</si>
  <si>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</si>
  <si>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</si>
  <si>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</si>
  <si>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</si>
  <si>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</si>
  <si>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</si>
  <si>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</si>
  <si>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</si>
  <si>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</si>
  <si>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</si>
  <si>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</si>
  <si>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</si>
  <si>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</si>
  <si>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</si>
  <si>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</si>
  <si>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</si>
  <si>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</si>
  <si>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</si>
  <si>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</si>
  <si>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</si>
  <si>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</si>
  <si>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</si>
  <si>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</si>
  <si>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</si>
  <si>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</si>
  <si>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</si>
  <si>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</si>
  <si>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</si>
  <si>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</si>
  <si>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</si>
  <si>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</si>
  <si>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</si>
  <si>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</si>
  <si>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</si>
  <si>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</si>
  <si>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</si>
  <si>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</si>
  <si>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</si>
  <si>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</si>
  <si>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</si>
  <si>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</si>
  <si>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</si>
  <si>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</si>
  <si>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</si>
  <si>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</si>
  <si>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</si>
  <si>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</si>
  <si>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</si>
  <si>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</si>
  <si>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</si>
  <si>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</si>
  <si>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</si>
  <si>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</si>
  <si>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</si>
  <si>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</si>
  <si>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</si>
  <si>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</si>
  <si>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</si>
  <si>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</si>
  <si>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</si>
  <si>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</si>
  <si>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</si>
  <si>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</si>
  <si>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</si>
  <si>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</si>
  <si>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</si>
  <si>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</si>
  <si>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</si>
  <si>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</si>
  <si>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</si>
  <si>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</si>
  <si>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</si>
  <si>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</si>
  <si>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</si>
  <si>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</si>
  <si>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</si>
  <si>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</si>
  <si>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</si>
  <si>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</si>
  <si>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</si>
  <si>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</si>
  <si>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</si>
  <si>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</si>
  <si>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</si>
  <si>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</si>
  <si>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</si>
  <si>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</si>
  <si>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</si>
  <si>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</si>
  <si>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</si>
  <si>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</si>
  <si>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</si>
  <si>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</si>
  <si>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</si>
  <si>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</si>
  <si>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</si>
  <si>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</si>
  <si>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</si>
  <si>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</si>
  <si>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</si>
  <si>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</si>
  <si>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</si>
  <si>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</si>
  <si>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</si>
  <si>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</si>
  <si>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</si>
  <si>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</si>
  <si>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</si>
  <si>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</si>
  <si>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</si>
  <si>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</si>
  <si>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</si>
  <si>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</si>
  <si>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</si>
  <si>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</si>
  <si>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</si>
  <si>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</si>
  <si>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</si>
  <si>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</si>
  <si>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</si>
  <si>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</si>
  <si>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</si>
  <si>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</si>
  <si>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</si>
  <si>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</si>
  <si>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</si>
  <si>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</si>
  <si>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</si>
  <si>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</si>
  <si>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</si>
  <si>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</si>
  <si>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</si>
  <si>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</si>
  <si>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</si>
  <si>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</si>
  <si>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</si>
  <si>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</si>
  <si>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</si>
  <si>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</si>
  <si>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</si>
  <si>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</si>
  <si>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</si>
  <si>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</si>
  <si>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</si>
  <si>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</si>
  <si>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</si>
  <si>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</si>
  <si>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</si>
  <si>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</si>
  <si>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</si>
  <si>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</si>
  <si>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</si>
  <si>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</si>
  <si>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</si>
  <si>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</si>
  <si>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</si>
  <si>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</si>
  <si>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</si>
  <si>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</si>
  <si>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</si>
  <si>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</si>
  <si>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</si>
  <si>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</si>
  <si>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</si>
  <si>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</si>
  <si>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</si>
  <si>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</si>
  <si>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</si>
  <si>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</si>
  <si>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</si>
  <si>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</si>
  <si>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</si>
  <si>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</si>
  <si>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</si>
  <si>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</si>
  <si>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</si>
  <si>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</si>
  <si>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</si>
  <si>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</si>
  <si>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</si>
  <si>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</si>
  <si>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</si>
  <si>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</si>
  <si>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</si>
  <si>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</si>
  <si>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</si>
  <si>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</si>
  <si>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</si>
  <si>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</si>
  <si>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</si>
  <si>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</si>
  <si>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</si>
  <si>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</si>
  <si>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</si>
  <si>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</si>
  <si>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</si>
  <si>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</si>
  <si>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</si>
  <si>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</si>
  <si>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</si>
  <si>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</si>
  <si>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</si>
  <si>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</si>
  <si>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</si>
  <si>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</si>
  <si>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</si>
  <si>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</si>
  <si>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</si>
  <si>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</si>
  <si>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</si>
  <si>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</si>
  <si>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</si>
  <si>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</si>
  <si>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</si>
  <si>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</si>
  <si>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</si>
  <si>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</si>
  <si>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</si>
  <si>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</si>
  <si>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</si>
  <si>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</si>
  <si>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</si>
  <si>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</si>
  <si>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</si>
  <si>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</si>
  <si>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</si>
  <si>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</si>
  <si>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</si>
  <si>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</si>
  <si>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</si>
  <si>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</si>
  <si>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</si>
  <si>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</si>
  <si>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</si>
  <si>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</si>
  <si>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</si>
  <si>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</si>
  <si>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</si>
  <si>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</si>
  <si>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</si>
  <si>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</si>
  <si>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</si>
  <si>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</si>
  <si>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</si>
  <si>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</si>
  <si>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</si>
  <si>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</si>
  <si>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</si>
  <si>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</si>
  <si>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</si>
  <si>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</si>
  <si>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</si>
  <si>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</si>
  <si>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</si>
  <si>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</si>
  <si>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</si>
  <si>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</si>
  <si>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</si>
  <si>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</si>
  <si>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</si>
  <si>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</si>
  <si>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</si>
  <si>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</si>
  <si>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</si>
  <si>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</si>
  <si>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</si>
  <si>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</si>
  <si>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</si>
  <si>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</si>
  <si>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</si>
  <si>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</si>
  <si>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</si>
  <si>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</si>
  <si>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</si>
  <si>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</si>
  <si>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</si>
  <si>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</si>
  <si>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</si>
  <si>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</si>
  <si>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</si>
  <si>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</si>
  <si>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</si>
  <si>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</si>
  <si>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</si>
  <si>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</si>
  <si>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</si>
  <si>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</si>
  <si>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</si>
  <si>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</si>
  <si>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</si>
  <si>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</si>
  <si>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</si>
  <si>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</si>
  <si>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</si>
  <si>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</si>
  <si>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</si>
  <si>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</si>
  <si>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</si>
  <si>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</si>
  <si>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</si>
  <si>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</si>
  <si>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</si>
  <si>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</si>
  <si>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</si>
  <si>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</si>
  <si>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</si>
  <si>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</si>
  <si>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</si>
  <si>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</si>
  <si>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</si>
  <si>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</si>
  <si>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</si>
  <si>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</si>
  <si>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</si>
  <si>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</si>
  <si>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</si>
  <si>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</si>
  <si>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</si>
  <si>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</si>
  <si>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</si>
  <si>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</si>
  <si>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</si>
  <si>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</si>
  <si>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</si>
  <si>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</si>
  <si>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</si>
  <si>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</si>
  <si>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</si>
  <si>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</si>
  <si>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</si>
  <si>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</si>
  <si>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</si>
  <si>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</si>
  <si>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</si>
  <si>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</si>
  <si>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</si>
  <si>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</si>
  <si>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</si>
  <si>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</si>
  <si>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</si>
  <si>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</si>
  <si>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</si>
  <si>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</si>
  <si>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</si>
  <si>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</si>
  <si>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</si>
  <si>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</si>
  <si>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</si>
  <si>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</si>
  <si>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</si>
  <si>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</si>
  <si>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</si>
  <si>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</si>
  <si>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</si>
  <si>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</si>
  <si>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</si>
  <si>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</si>
  <si>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</si>
  <si>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</si>
  <si>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</si>
  <si>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</si>
  <si>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</si>
  <si>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</si>
  <si>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</si>
  <si>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</si>
  <si>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</si>
  <si>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</si>
  <si>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</si>
  <si>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</si>
  <si>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</si>
  <si>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</si>
  <si>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</si>
  <si>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</si>
  <si>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</si>
  <si>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</si>
  <si>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</si>
  <si>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</si>
  <si>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</si>
  <si>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</si>
  <si>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</si>
  <si>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</si>
  <si>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</si>
  <si>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</si>
  <si>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</si>
  <si>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</si>
  <si>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</si>
  <si>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</si>
  <si>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</si>
  <si>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</si>
  <si>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</si>
  <si>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</si>
  <si>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</si>
  <si>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</si>
  <si>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</si>
  <si>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</si>
  <si>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</si>
  <si>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</si>
  <si>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</si>
  <si>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</si>
  <si>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</si>
  <si>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</si>
  <si>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</si>
  <si>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</si>
  <si>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</si>
  <si>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</si>
  <si>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</si>
  <si>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</si>
  <si>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</si>
  <si>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</si>
  <si>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</si>
  <si>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</si>
  <si>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</si>
  <si>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</si>
  <si>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</si>
  <si>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</si>
  <si>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</si>
  <si>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</si>
  <si>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</si>
  <si>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</si>
  <si>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</si>
  <si>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</si>
  <si>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</si>
  <si>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</si>
  <si>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</si>
  <si>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</si>
  <si>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</si>
  <si>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</si>
  <si>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</si>
  <si>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</si>
  <si>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</si>
  <si>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</si>
  <si>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</si>
  <si>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</si>
  <si>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</si>
  <si>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</si>
  <si>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</si>
  <si>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</si>
  <si>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</si>
  <si>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</si>
  <si>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</si>
  <si>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</si>
  <si>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</si>
  <si>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</si>
  <si>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</si>
  <si>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</si>
  <si>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</si>
  <si>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</si>
  <si>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</si>
  <si>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</si>
  <si>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</si>
  <si>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</si>
  <si>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</si>
  <si>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</si>
  <si>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</si>
  <si>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</si>
  <si>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</si>
  <si>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</si>
  <si>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</si>
  <si>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</si>
  <si>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</si>
  <si>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</si>
  <si>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</si>
  <si>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</si>
  <si>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</si>
  <si>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</si>
  <si>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</si>
  <si>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</si>
  <si>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</si>
  <si>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</si>
  <si>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</si>
  <si>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</si>
  <si>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</si>
  <si>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</si>
  <si>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</si>
  <si>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</si>
  <si>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</si>
  <si>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</si>
  <si>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</si>
  <si>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</si>
  <si>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</si>
  <si>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</si>
  <si>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</si>
  <si>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</si>
  <si>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</si>
  <si>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</si>
  <si>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</si>
  <si>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</si>
  <si>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</si>
  <si>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</si>
  <si>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</si>
  <si>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</si>
  <si>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</si>
  <si>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</si>
  <si>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</si>
  <si>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</si>
  <si>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</si>
  <si>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</si>
  <si>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</si>
  <si>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</si>
  <si>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</si>
  <si>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</si>
  <si>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</si>
  <si>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</si>
  <si>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</si>
  <si>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</si>
  <si>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</si>
  <si>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</si>
  <si>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</si>
  <si>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</si>
  <si>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</si>
  <si>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</si>
  <si>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</si>
  <si>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</si>
  <si>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</si>
  <si>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</si>
  <si>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</si>
  <si>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</si>
  <si>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</si>
  <si>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</si>
  <si>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</si>
  <si>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</si>
  <si>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</si>
  <si>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</si>
  <si>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</si>
  <si>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</si>
  <si>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</si>
  <si>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</si>
  <si>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</si>
  <si>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</si>
  <si>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</si>
  <si>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</si>
  <si>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</si>
  <si>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</si>
  <si>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</si>
  <si>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</si>
  <si>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</si>
  <si>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</si>
  <si>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</si>
  <si>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</si>
  <si>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</si>
  <si>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</si>
  <si>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</si>
  <si>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</si>
  <si>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</si>
  <si>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</si>
  <si>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</si>
  <si>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</si>
  <si>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</si>
  <si>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</si>
  <si>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</si>
  <si>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</si>
  <si>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</si>
  <si>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</si>
  <si>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</si>
  <si>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</si>
  <si>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</si>
  <si>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</si>
  <si>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</si>
  <si>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</si>
  <si>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</si>
  <si>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</si>
  <si>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</si>
  <si>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</si>
  <si>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</si>
  <si>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</si>
  <si>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</si>
  <si>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</si>
  <si>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</si>
  <si>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</si>
  <si>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</si>
  <si>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</si>
  <si>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</si>
  <si>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</si>
  <si>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</si>
  <si>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</si>
  <si>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</si>
  <si>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</si>
  <si>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</si>
  <si>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</si>
  <si>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</si>
  <si>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</si>
  <si>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</si>
  <si>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</si>
  <si>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</si>
  <si>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</si>
  <si>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</si>
  <si>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</si>
  <si>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</si>
  <si>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</si>
  <si>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</si>
  <si>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</si>
  <si>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</si>
  <si>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</si>
  <si>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</si>
  <si>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</si>
  <si>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</si>
  <si>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</si>
  <si>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</si>
  <si>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</si>
  <si>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</si>
  <si>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</si>
  <si>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</si>
  <si>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</si>
  <si>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</si>
  <si>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</si>
  <si>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</si>
  <si>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</si>
  <si>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</si>
  <si>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</si>
  <si>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</si>
  <si>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</si>
  <si>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</si>
  <si>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</si>
  <si>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</si>
  <si>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</si>
  <si>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</si>
  <si>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</si>
  <si>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</si>
  <si>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</si>
  <si>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</si>
  <si>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</si>
  <si>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</si>
  <si>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</si>
  <si>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</si>
  <si>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</si>
  <si>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</si>
  <si>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</si>
  <si>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</si>
  <si>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</si>
  <si>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</si>
  <si>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</si>
  <si>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</si>
  <si>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</si>
  <si>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</si>
  <si>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</si>
  <si>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</si>
  <si>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</si>
  <si>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</si>
  <si>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</si>
  <si>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</si>
  <si>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</si>
  <si>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</si>
  <si>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</si>
  <si>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</si>
  <si>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</si>
  <si>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</si>
  <si>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</si>
  <si>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</si>
  <si>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</si>
  <si>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</si>
  <si>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</si>
  <si>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</si>
  <si>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</si>
  <si>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</si>
  <si>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</si>
  <si>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</si>
  <si>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</si>
  <si>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</si>
  <si>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</si>
  <si>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</si>
  <si>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</si>
  <si>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</si>
  <si>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</si>
  <si>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</si>
  <si>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</si>
  <si>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</si>
  <si>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</si>
  <si>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</si>
  <si>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</si>
  <si>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</si>
  <si>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</si>
  <si>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</si>
  <si>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</si>
  <si>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</si>
  <si>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</si>
  <si>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</si>
  <si>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</si>
  <si>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</si>
  <si>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</si>
  <si>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</si>
  <si>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</si>
  <si>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</si>
  <si>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</si>
  <si>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</si>
  <si>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</si>
  <si>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</si>
  <si>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</si>
  <si>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</si>
  <si>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</si>
  <si>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</si>
  <si>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</si>
  <si>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</si>
  <si>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</si>
  <si>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</si>
  <si>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</si>
  <si>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</si>
  <si>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</si>
  <si>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</si>
  <si>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</si>
  <si>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</si>
  <si>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</si>
  <si>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</si>
  <si>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</si>
  <si>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</si>
  <si>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</si>
  <si>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</si>
  <si>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</si>
  <si>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</si>
  <si>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</si>
  <si>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</si>
  <si>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</si>
  <si>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</si>
  <si>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</si>
  <si>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</si>
  <si>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</si>
  <si>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</si>
  <si>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</si>
  <si>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</si>
  <si>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</si>
  <si>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</si>
  <si>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</si>
  <si>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</si>
  <si>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</si>
  <si>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</si>
  <si>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</si>
  <si>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</si>
  <si>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</si>
  <si>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</si>
  <si>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</si>
  <si>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</si>
  <si>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</si>
  <si>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</si>
  <si>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</si>
  <si>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</si>
  <si>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</si>
  <si>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</si>
  <si>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</si>
  <si>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</si>
  <si>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</si>
  <si>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</si>
  <si>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</si>
  <si>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</si>
  <si>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</si>
  <si>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</si>
  <si>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</si>
  <si>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</si>
  <si>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</si>
  <si>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</si>
  <si>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</si>
  <si>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</si>
  <si>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</si>
  <si>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</si>
  <si>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</si>
  <si>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</si>
  <si>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</si>
  <si>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</si>
  <si>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</si>
  <si>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</si>
  <si>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</si>
  <si>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</si>
  <si>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</si>
  <si>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</si>
  <si>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</si>
  <si>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</si>
  <si>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</si>
  <si>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</si>
  <si>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</si>
  <si>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</si>
  <si>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</si>
  <si>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</si>
  <si>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</si>
  <si>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</si>
  <si>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</si>
  <si>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</si>
  <si>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</si>
  <si>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</si>
  <si>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</si>
  <si>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</si>
  <si>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</si>
  <si>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</si>
  <si>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</si>
  <si>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</si>
  <si>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</si>
  <si>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</si>
  <si>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</si>
  <si>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</si>
  <si>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</si>
  <si>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</si>
  <si>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</si>
  <si>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</si>
  <si>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</si>
  <si>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</si>
  <si>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</si>
  <si>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</si>
  <si>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</si>
  <si>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</si>
  <si>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</si>
  <si>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</si>
  <si>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</si>
  <si>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</si>
  <si>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</si>
  <si>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</si>
  <si>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</si>
  <si>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</si>
  <si>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</si>
  <si>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</si>
  <si>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</si>
  <si>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</si>
  <si>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</si>
  <si>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</si>
  <si>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</si>
  <si>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</si>
  <si>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</si>
  <si>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</si>
  <si>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</si>
  <si>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</si>
  <si>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</si>
  <si>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</si>
  <si>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</si>
  <si>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</si>
  <si>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</si>
  <si>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</si>
  <si>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</si>
  <si>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</si>
  <si>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</si>
  <si>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</si>
  <si>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</si>
  <si>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</si>
  <si>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</si>
  <si>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</si>
  <si>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</si>
  <si>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</si>
  <si>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</si>
  <si>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</si>
  <si>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</si>
  <si>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</si>
  <si>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</si>
  <si>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</si>
  <si>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</si>
  <si>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</si>
  <si>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</si>
  <si>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</si>
  <si>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</si>
  <si>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</si>
  <si>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</si>
  <si>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</si>
  <si>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</si>
  <si>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</si>
  <si>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</si>
  <si>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</si>
  <si>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</si>
  <si>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</si>
  <si>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</si>
  <si>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</si>
  <si>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</si>
  <si>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</si>
  <si>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</si>
  <si>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</si>
  <si>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</si>
  <si>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</si>
  <si>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</si>
  <si>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</si>
  <si>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</si>
  <si>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</si>
  <si>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</si>
  <si>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</si>
  <si>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</si>
  <si>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</si>
  <si>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</si>
  <si>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</si>
  <si>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</si>
  <si>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</si>
  <si>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</si>
  <si>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</si>
  <si>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</si>
  <si>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</si>
  <si>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</si>
  <si>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</si>
  <si>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</si>
  <si>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</si>
  <si>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</si>
  <si>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</si>
  <si>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</si>
  <si>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</si>
  <si>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</si>
  <si>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</si>
  <si>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</si>
  <si>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</si>
  <si>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</si>
  <si>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</si>
  <si>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</si>
  <si>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</si>
  <si>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</si>
  <si>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</si>
  <si>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</si>
  <si>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</si>
  <si>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</si>
  <si>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</si>
  <si>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</si>
  <si>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</si>
  <si>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</si>
  <si>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</si>
  <si>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</si>
  <si>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</si>
  <si>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</si>
  <si>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</si>
  <si>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</si>
  <si>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</si>
  <si>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</si>
  <si>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</si>
  <si>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</si>
  <si>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</si>
  <si>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</si>
  <si>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</si>
  <si>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</si>
  <si>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</si>
  <si>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</si>
  <si>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</si>
  <si>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</si>
  <si>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</si>
  <si>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</si>
  <si>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</si>
  <si>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</si>
  <si>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</si>
  <si>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</si>
  <si>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</si>
  <si>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</si>
  <si>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</si>
  <si>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</si>
  <si>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</si>
  <si>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</si>
  <si>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</si>
  <si>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</si>
  <si>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</si>
  <si>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</si>
  <si>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</si>
  <si>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</si>
  <si>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</si>
  <si>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</si>
  <si>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</si>
  <si>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</si>
  <si>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</si>
  <si>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</si>
  <si>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</si>
  <si>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</si>
  <si>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</si>
  <si>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</si>
  <si>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</si>
  <si>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</si>
  <si>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</si>
  <si>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</si>
  <si>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</si>
  <si>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</si>
  <si>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</si>
  <si>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</si>
  <si>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</si>
  <si>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</si>
  <si>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</si>
  <si>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</si>
  <si>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</si>
  <si>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</si>
  <si>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</si>
  <si>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</si>
  <si>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</si>
  <si>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</si>
  <si>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</si>
  <si>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</si>
  <si>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</si>
  <si>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</si>
  <si>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</si>
  <si>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</si>
  <si>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</si>
  <si>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</si>
  <si>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</si>
  <si>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</si>
  <si>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</si>
  <si>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</si>
  <si>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</si>
  <si>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</si>
  <si>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</si>
  <si>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</si>
  <si>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</si>
  <si>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</si>
  <si>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</si>
  <si>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</si>
  <si>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</si>
  <si>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</si>
  <si>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</si>
  <si>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</si>
  <si>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</si>
  <si>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</si>
  <si>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</si>
  <si>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</si>
  <si>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</si>
  <si>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</si>
  <si>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</si>
  <si>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</si>
  <si>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</si>
  <si>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</si>
  <si>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</si>
  <si>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</si>
  <si>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</si>
  <si>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</si>
  <si>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</si>
  <si>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</si>
  <si>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</si>
  <si>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</si>
  <si>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</si>
  <si>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</si>
  <si>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</si>
  <si>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</si>
  <si>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</si>
  <si>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</si>
  <si>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</si>
  <si>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</si>
  <si>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</si>
  <si>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</si>
  <si>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</si>
  <si>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</si>
  <si>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</si>
  <si>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</si>
  <si>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</si>
  <si>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</si>
  <si>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</si>
  <si>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</si>
  <si>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</si>
  <si>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</si>
  <si>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</si>
  <si>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</si>
  <si>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</si>
  <si>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</si>
  <si>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</si>
  <si>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</si>
  <si>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</si>
  <si>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</si>
  <si>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</si>
  <si>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</si>
  <si>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</si>
  <si>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</si>
  <si>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</si>
  <si>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</si>
  <si>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</si>
  <si>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</si>
  <si>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</si>
  <si>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</si>
  <si>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</si>
  <si>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</si>
  <si>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</si>
  <si>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</si>
  <si>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</si>
  <si>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</si>
  <si>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</si>
  <si>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</si>
  <si>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</si>
  <si>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</si>
  <si>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</si>
  <si>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</si>
  <si>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</si>
  <si>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</si>
  <si>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</si>
  <si>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</si>
  <si>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</si>
  <si>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</si>
  <si>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</si>
  <si>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</si>
  <si>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</si>
  <si>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</si>
  <si>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</si>
  <si>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</si>
  <si>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</si>
  <si>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</si>
  <si>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</si>
  <si>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</si>
  <si>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</si>
  <si>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</si>
  <si>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</si>
  <si>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</si>
  <si>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</si>
  <si>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</si>
  <si>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</si>
  <si>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</si>
  <si>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</si>
  <si>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</si>
  <si>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</si>
  <si>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</si>
  <si>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</si>
  <si>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</si>
  <si>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</si>
  <si>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</si>
  <si>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</si>
  <si>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</si>
  <si>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</si>
  <si>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</si>
  <si>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</si>
  <si>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</si>
  <si>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</si>
  <si>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</si>
  <si>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</si>
  <si>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</si>
  <si>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</si>
  <si>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</si>
  <si>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</si>
  <si>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</si>
  <si>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</si>
  <si>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</si>
  <si>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</si>
  <si>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</si>
  <si>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</si>
  <si>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</si>
  <si>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</si>
  <si>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</si>
  <si>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</si>
  <si>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</si>
  <si>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</si>
  <si>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</si>
  <si>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</si>
  <si>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</si>
  <si>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</si>
  <si>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</si>
  <si>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</si>
  <si>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</si>
  <si>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</si>
  <si>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</si>
  <si>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</si>
  <si>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</si>
  <si>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</si>
  <si>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</si>
  <si>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</si>
  <si>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</si>
  <si>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</si>
  <si>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</si>
  <si>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</si>
  <si>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</si>
  <si>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</si>
  <si>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</si>
  <si>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</si>
  <si>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</si>
  <si>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</si>
  <si>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</si>
  <si>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</si>
  <si>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</si>
  <si>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</si>
  <si>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</si>
  <si>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</si>
  <si>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</si>
  <si>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</si>
  <si>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</si>
  <si>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</si>
  <si>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</si>
  <si>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</si>
  <si>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</si>
  <si>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</si>
  <si>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</si>
  <si>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</si>
  <si>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</si>
  <si>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</si>
  <si>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</si>
  <si>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</si>
  <si>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</si>
  <si>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</si>
  <si>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</si>
  <si>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</si>
  <si>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</si>
  <si>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</si>
  <si>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</si>
  <si>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</si>
  <si>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</si>
  <si>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</si>
  <si>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</si>
  <si>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</si>
  <si>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</si>
  <si>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</si>
  <si>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</si>
  <si>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</si>
  <si>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</si>
  <si>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</si>
  <si>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</si>
  <si>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</si>
  <si>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</si>
  <si>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</si>
  <si>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</si>
  <si>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</si>
  <si>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</si>
  <si>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</si>
  <si>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</si>
  <si>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</si>
  <si>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</si>
  <si>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</si>
  <si>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</si>
  <si>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</si>
  <si>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</si>
  <si>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</si>
  <si>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</si>
  <si>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</si>
  <si>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</si>
  <si>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</si>
  <si>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</si>
  <si>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</si>
  <si>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</si>
  <si>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</si>
  <si>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</si>
  <si>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</si>
  <si>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</si>
  <si>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</si>
  <si>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</si>
  <si>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</si>
  <si>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</si>
  <si>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</si>
  <si>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</si>
  <si>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</si>
  <si>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</si>
  <si>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</si>
  <si>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</si>
  <si>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</si>
  <si>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</si>
  <si>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</si>
  <si>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</si>
  <si>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</si>
  <si>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</si>
  <si>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</si>
  <si>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</si>
  <si>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</si>
  <si>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</si>
  <si>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</si>
  <si>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</si>
  <si>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</si>
  <si>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</si>
  <si>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</si>
  <si>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</si>
  <si>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</si>
  <si>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</si>
  <si>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</si>
  <si>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</si>
  <si>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</si>
  <si>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</si>
  <si>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</si>
  <si>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</si>
  <si>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</si>
  <si>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</si>
  <si>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</si>
  <si>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</si>
  <si>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</si>
  <si>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</si>
  <si>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</si>
  <si>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</si>
  <si>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</si>
  <si>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</si>
  <si>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</si>
  <si>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</si>
  <si>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</si>
  <si>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</si>
  <si>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</si>
  <si>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</si>
  <si>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</si>
  <si>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</si>
  <si>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</si>
  <si>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</si>
  <si>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</si>
  <si>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</si>
  <si>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</si>
  <si>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</si>
  <si>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</si>
  <si>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</si>
  <si>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</si>
  <si>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</si>
  <si>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</si>
  <si>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</si>
  <si>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</si>
  <si>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</si>
  <si>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</si>
  <si>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</si>
  <si>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</si>
  <si>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</si>
  <si>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</si>
  <si>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</si>
  <si>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</si>
  <si>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</si>
  <si>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</si>
  <si>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</si>
  <si>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</si>
  <si>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</si>
  <si>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</si>
  <si>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</si>
  <si>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</si>
  <si>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</si>
  <si>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</si>
  <si>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</si>
  <si>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</si>
  <si>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</si>
  <si>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</si>
  <si>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</si>
  <si>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</si>
  <si>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</si>
  <si>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</si>
  <si>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</si>
  <si>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</si>
  <si>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</si>
  <si>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</si>
  <si>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</si>
  <si>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</si>
  <si>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</si>
  <si>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</si>
  <si>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</si>
  <si>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</si>
  <si>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</si>
  <si>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</si>
  <si>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</si>
  <si>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</si>
  <si>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</si>
  <si>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</si>
  <si>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</si>
  <si>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</si>
  <si>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</si>
  <si>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</si>
  <si>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</si>
  <si>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</si>
  <si>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</si>
  <si>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</si>
  <si>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</si>
  <si>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</si>
  <si>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</si>
  <si>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</si>
  <si>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</si>
  <si>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</si>
  <si>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</si>
  <si>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</si>
  <si>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</si>
  <si>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</si>
  <si>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</si>
  <si>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</si>
  <si>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</si>
  <si>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</si>
  <si>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</si>
  <si>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</si>
  <si>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</si>
  <si>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</si>
  <si>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</si>
  <si>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</si>
  <si>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</si>
  <si>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</si>
  <si>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</si>
  <si>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</si>
  <si>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</si>
  <si>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</si>
  <si>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</si>
  <si>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</si>
  <si>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</si>
  <si>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</si>
  <si>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</si>
  <si>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</si>
  <si>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</si>
  <si>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</si>
  <si>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</si>
  <si>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</si>
  <si>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</si>
  <si>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</si>
  <si>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</si>
  <si>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</si>
  <si>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</si>
  <si>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</si>
  <si>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</si>
  <si>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</si>
  <si>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</si>
  <si>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</si>
  <si>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</si>
  <si>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</si>
  <si>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</si>
  <si>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</si>
  <si>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</si>
  <si>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</si>
  <si>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</si>
  <si>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</si>
  <si>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</si>
  <si>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</si>
  <si>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</si>
  <si>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</si>
  <si>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</si>
  <si>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</si>
  <si>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</si>
  <si>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</si>
  <si>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</si>
  <si>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</si>
  <si>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</si>
  <si>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</si>
  <si>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</si>
  <si>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</si>
  <si>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</si>
  <si>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</si>
  <si>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</si>
  <si>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</si>
  <si>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</si>
  <si>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</si>
  <si>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</si>
  <si>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</si>
  <si>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</si>
  <si>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</si>
  <si>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</si>
  <si>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</si>
  <si>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</si>
  <si>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</si>
  <si>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</si>
  <si>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</si>
  <si>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</si>
  <si>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</si>
  <si>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</si>
  <si>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</si>
  <si>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</si>
  <si>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</si>
  <si>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</si>
  <si>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</si>
  <si>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</si>
  <si>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</si>
  <si>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</si>
  <si>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</si>
  <si>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</si>
  <si>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</si>
  <si>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</si>
  <si>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</si>
  <si>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</si>
  <si>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</si>
  <si>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</si>
  <si>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</si>
  <si>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</si>
  <si>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</si>
  <si>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</si>
  <si>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</si>
  <si>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</si>
  <si>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</si>
  <si>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</si>
  <si>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</si>
  <si>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</si>
  <si>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</si>
  <si>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</si>
  <si>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</si>
  <si>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</si>
  <si>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</si>
  <si>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</si>
  <si>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</si>
  <si>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</si>
  <si>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</si>
  <si>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</si>
  <si>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</si>
  <si>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</si>
  <si>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</si>
  <si>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</si>
  <si>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</si>
  <si>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</si>
  <si>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</si>
  <si>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</si>
  <si>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</si>
  <si>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</si>
  <si>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</si>
  <si>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</si>
  <si>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</si>
  <si>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</si>
  <si>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</si>
  <si>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</si>
  <si>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</si>
  <si>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</si>
  <si>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</si>
  <si>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</si>
  <si>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</si>
  <si>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</si>
  <si>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</si>
  <si>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</si>
  <si>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</si>
  <si>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</si>
  <si>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</si>
  <si>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</si>
  <si>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</si>
  <si>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</si>
  <si>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</si>
  <si>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</si>
  <si>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</si>
  <si>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</si>
  <si>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</si>
  <si>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</si>
  <si>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</si>
  <si>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</si>
  <si>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</si>
  <si>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</si>
  <si>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</si>
  <si>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</si>
  <si>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</si>
  <si>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</si>
  <si>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</si>
  <si>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</si>
  <si>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</si>
  <si>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</si>
  <si>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</si>
  <si>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</si>
  <si>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</si>
  <si>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</si>
  <si>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</si>
  <si>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</si>
  <si>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</si>
  <si>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</si>
  <si>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</si>
  <si>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</si>
  <si>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</si>
  <si>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</si>
  <si>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</si>
  <si>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</si>
  <si>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</si>
  <si>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</si>
  <si>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</si>
  <si>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</si>
  <si>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</si>
  <si>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</si>
  <si>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</si>
  <si>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</si>
  <si>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</si>
  <si>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</si>
  <si>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</si>
  <si>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</si>
  <si>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</si>
  <si>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</si>
  <si>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</si>
  <si>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</si>
  <si>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</si>
  <si>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</si>
  <si>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</si>
  <si>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</si>
  <si>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</si>
  <si>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</si>
  <si>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</si>
  <si>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</si>
  <si>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</si>
  <si>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</si>
  <si>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</si>
  <si>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</si>
  <si>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</si>
  <si>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</si>
  <si>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</si>
  <si>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</si>
  <si>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</si>
  <si>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</si>
  <si>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</si>
  <si>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</si>
  <si>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</si>
  <si>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</si>
  <si>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</si>
  <si>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</si>
  <si>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</si>
  <si>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</si>
  <si>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</si>
  <si>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</si>
  <si>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</si>
  <si>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</si>
  <si>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</si>
  <si>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</si>
  <si>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</si>
  <si>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</si>
  <si>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</si>
  <si>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</si>
  <si>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</si>
  <si>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</si>
  <si>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</si>
  <si>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</si>
  <si>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</si>
  <si>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</si>
  <si>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</si>
  <si>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</si>
  <si>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</si>
  <si>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</si>
  <si>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</si>
  <si>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</si>
  <si>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</si>
  <si>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</si>
  <si>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</si>
  <si>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</si>
  <si>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</si>
  <si>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</si>
  <si>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</si>
  <si>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</si>
  <si>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</si>
  <si>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</si>
  <si>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</si>
  <si>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</si>
  <si>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</si>
  <si>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</si>
  <si>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</si>
  <si>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</si>
  <si>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</si>
  <si>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</si>
  <si>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</si>
  <si>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</si>
  <si>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</si>
  <si>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</si>
  <si>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</si>
  <si>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</si>
  <si>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</si>
  <si>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</si>
  <si>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</si>
  <si>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</si>
  <si>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</si>
  <si>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</si>
  <si>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</si>
  <si>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</si>
  <si>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</si>
  <si>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</si>
  <si>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</si>
  <si>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</si>
  <si>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</si>
  <si>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</si>
  <si>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</si>
  <si>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</si>
  <si>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</si>
  <si>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</si>
  <si>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</si>
  <si>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</si>
  <si>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</si>
  <si>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</si>
  <si>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</si>
  <si>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</si>
  <si>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</si>
  <si>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</si>
  <si>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</si>
  <si>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</si>
  <si>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</si>
  <si>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</si>
  <si>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</si>
  <si>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</si>
  <si>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</si>
  <si>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</si>
  <si>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</si>
  <si>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</si>
  <si>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</si>
  <si>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</si>
  <si>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</si>
  <si>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</si>
  <si>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</si>
  <si>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</si>
  <si>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</si>
  <si>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</si>
  <si>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</si>
  <si>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</si>
  <si>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</si>
  <si>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</si>
  <si>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</si>
  <si>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</si>
  <si>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</si>
  <si>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</si>
  <si>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</si>
  <si>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</si>
  <si>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</si>
  <si>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</si>
  <si>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</si>
  <si>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</si>
  <si>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</si>
  <si>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</si>
  <si>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</si>
  <si>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</si>
  <si>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</si>
  <si>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</si>
  <si>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</si>
  <si>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</si>
  <si>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</si>
  <si>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</si>
  <si>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</si>
  <si>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</si>
  <si>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</si>
  <si>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</si>
  <si>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</si>
  <si>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</si>
  <si>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</si>
  <si>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</si>
  <si>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</si>
  <si>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</si>
  <si>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</si>
  <si>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</si>
  <si>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</si>
  <si>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</si>
  <si>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</si>
  <si>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</si>
  <si>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</si>
  <si>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</si>
  <si>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</si>
  <si>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</si>
  <si>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</si>
  <si>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</si>
  <si>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</si>
  <si>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</si>
  <si>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</si>
  <si>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</si>
  <si>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</si>
  <si>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</si>
  <si>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</si>
  <si>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</si>
  <si>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</si>
  <si>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</si>
  <si>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</si>
  <si>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</si>
  <si>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</si>
  <si>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</si>
  <si>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</si>
  <si>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</si>
  <si>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</si>
  <si>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</si>
  <si>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</si>
  <si>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</si>
  <si>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</si>
  <si>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</si>
  <si>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</si>
  <si>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</si>
  <si>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</si>
  <si>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</si>
  <si>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</si>
  <si>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</si>
  <si>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</si>
  <si>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</si>
  <si>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</si>
  <si>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</si>
  <si>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</si>
  <si>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</si>
  <si>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</si>
  <si>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</si>
  <si>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</si>
  <si>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</si>
  <si>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</si>
  <si>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</si>
  <si>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</si>
  <si>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</si>
  <si>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</si>
  <si>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</si>
  <si>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</si>
  <si>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</si>
  <si>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</si>
  <si>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</si>
  <si>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</si>
  <si>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</si>
  <si>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</si>
  <si>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</si>
  <si>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</si>
  <si>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</si>
  <si>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</si>
  <si>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</si>
  <si>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</si>
  <si>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</si>
  <si>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</si>
  <si>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</si>
  <si>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</si>
  <si>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</si>
  <si>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</si>
  <si>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</si>
  <si>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</si>
  <si>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</si>
  <si>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</si>
  <si>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</si>
  <si>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</si>
  <si>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</si>
  <si>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</si>
  <si>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</si>
  <si>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</si>
  <si>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</si>
  <si>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</si>
  <si>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</si>
  <si>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</si>
  <si>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</si>
  <si>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</si>
  <si>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</si>
  <si>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</si>
  <si>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</si>
  <si>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</si>
  <si>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</si>
  <si>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</si>
  <si>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</si>
  <si>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</si>
  <si>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</si>
  <si>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</si>
  <si>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</si>
  <si>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</si>
  <si>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</si>
  <si>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</si>
  <si>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</si>
  <si>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</si>
  <si>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</si>
  <si>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</si>
  <si>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</si>
  <si>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</si>
  <si>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</si>
  <si>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</si>
  <si>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</si>
  <si>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</si>
  <si>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</si>
  <si>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</si>
  <si>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</si>
  <si>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</si>
  <si>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</si>
  <si>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</si>
  <si>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</si>
  <si>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</si>
  <si>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</si>
  <si>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</si>
  <si>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</si>
  <si>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</si>
  <si>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</si>
  <si>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</si>
  <si>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</si>
  <si>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</si>
  <si>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</si>
  <si>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</si>
  <si>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</si>
  <si>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</si>
  <si>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</si>
  <si>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</si>
  <si>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</si>
  <si>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</si>
  <si>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</si>
  <si>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</si>
  <si>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</si>
  <si>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</si>
  <si>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</si>
  <si>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</si>
  <si>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</si>
  <si>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</si>
  <si>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</si>
  <si>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</si>
  <si>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</si>
  <si>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</si>
  <si>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</si>
  <si>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</si>
  <si>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</si>
  <si>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</si>
  <si>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</si>
  <si>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</si>
  <si>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</si>
  <si>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</si>
  <si>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</si>
  <si>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</si>
  <si>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</si>
  <si>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</si>
  <si>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</si>
  <si>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</si>
  <si>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</si>
  <si>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</si>
  <si>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</si>
  <si>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</si>
  <si>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</si>
  <si>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</si>
  <si>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</si>
  <si>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</si>
  <si>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</si>
  <si>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</si>
  <si>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</si>
  <si>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</si>
  <si>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</si>
  <si>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</si>
  <si>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</si>
  <si>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</si>
  <si>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</si>
  <si>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</si>
  <si>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</si>
  <si>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</si>
  <si>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</si>
  <si>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</si>
  <si>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</si>
  <si>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</si>
  <si>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</si>
  <si>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</si>
  <si>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</si>
  <si>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</si>
  <si>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</si>
  <si>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</si>
  <si>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</si>
  <si>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</si>
  <si>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</si>
  <si>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</si>
  <si>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</si>
  <si>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</si>
  <si>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</si>
  <si>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</si>
  <si>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</si>
  <si>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</si>
  <si>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</si>
  <si>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</si>
  <si>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</si>
  <si>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</si>
  <si>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</si>
  <si>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</si>
  <si>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</si>
  <si>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</si>
  <si>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</si>
  <si>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</si>
  <si>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</si>
  <si>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</si>
  <si>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</si>
  <si>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</si>
  <si>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</si>
  <si>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</si>
  <si>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</si>
  <si>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</si>
  <si>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</si>
  <si>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</si>
  <si>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</si>
  <si>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</si>
  <si>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</si>
  <si>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</si>
  <si>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</si>
  <si>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</si>
  <si>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</si>
  <si>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</si>
  <si>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</si>
  <si>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</si>
  <si>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</si>
  <si>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</si>
  <si>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</si>
  <si>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</si>
  <si>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</si>
  <si>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</si>
  <si>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</si>
  <si>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</si>
  <si>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</si>
  <si>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</si>
  <si>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</si>
  <si>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</si>
  <si>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</si>
  <si>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</si>
  <si>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</si>
  <si>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</si>
  <si>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</si>
  <si>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</si>
  <si>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</si>
  <si>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</si>
  <si>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</si>
  <si>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</si>
  <si>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</si>
  <si>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</si>
  <si>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</si>
  <si>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</si>
  <si>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</si>
  <si>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</si>
  <si>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</si>
  <si>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</si>
  <si>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</si>
  <si>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</si>
  <si>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</si>
  <si>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</si>
  <si>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</si>
  <si>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</si>
  <si>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</si>
  <si>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</si>
  <si>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</si>
  <si>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</si>
  <si>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</si>
  <si>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</si>
  <si>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</si>
  <si>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</si>
  <si>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</si>
  <si>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</si>
  <si>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</si>
  <si>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</si>
  <si>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</si>
  <si>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</si>
  <si>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</si>
  <si>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</si>
  <si>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</si>
  <si>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</si>
  <si>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</si>
  <si>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</si>
  <si>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</si>
  <si>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</si>
  <si>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</si>
  <si>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</si>
  <si>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</si>
  <si>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</si>
  <si>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</si>
  <si>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</si>
  <si>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</si>
  <si>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</si>
  <si>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</si>
  <si>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</si>
  <si>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</si>
  <si>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</si>
  <si>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</si>
  <si>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</si>
  <si>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</si>
  <si>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</si>
  <si>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</si>
  <si>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</si>
  <si>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</si>
  <si>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</si>
  <si>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</si>
  <si>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</si>
  <si>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</si>
  <si>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</si>
  <si>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</si>
  <si>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</si>
  <si>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</si>
  <si>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</si>
  <si>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</si>
  <si>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</si>
  <si>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</si>
  <si>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</si>
  <si>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</si>
  <si>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</si>
  <si>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</si>
  <si>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</si>
  <si>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</si>
  <si>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</si>
  <si>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</si>
  <si>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</si>
  <si>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</si>
  <si>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</si>
  <si>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</si>
  <si>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</si>
  <si>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</si>
  <si>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</si>
  <si>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</si>
  <si>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</si>
  <si>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</si>
  <si>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</si>
  <si>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</si>
  <si>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</si>
  <si>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</si>
  <si>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</si>
  <si>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</si>
  <si>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</si>
  <si>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</si>
  <si>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</si>
  <si>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</si>
  <si>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</si>
  <si>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</si>
  <si>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</si>
  <si>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</si>
  <si>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</si>
  <si>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</si>
  <si>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</si>
  <si>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</si>
  <si>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</si>
  <si>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</si>
  <si>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</si>
  <si>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</si>
  <si>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</si>
  <si>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</si>
  <si>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</si>
  <si>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</si>
  <si>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</si>
  <si>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</si>
  <si>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</si>
  <si>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</si>
  <si>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</si>
  <si>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</si>
  <si>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</si>
  <si>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</si>
  <si>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</si>
  <si>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</si>
  <si>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</si>
  <si>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</si>
  <si>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</si>
  <si>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</si>
  <si>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</si>
  <si>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</si>
  <si>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</si>
  <si>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</si>
  <si>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</si>
  <si>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</si>
  <si>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</si>
  <si>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</si>
  <si>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</si>
  <si>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</si>
  <si>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</si>
  <si>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</si>
  <si>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</si>
  <si>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</si>
  <si>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</si>
  <si>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</si>
  <si>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</si>
  <si>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</si>
  <si>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</si>
  <si>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</si>
  <si>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</si>
  <si>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</si>
  <si>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</si>
  <si>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</si>
  <si>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</si>
  <si>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</si>
  <si>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</si>
  <si>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</si>
  <si>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</si>
  <si>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</si>
  <si>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</si>
  <si>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</si>
  <si>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</si>
  <si>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</si>
  <si>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</si>
  <si>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</si>
  <si>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</si>
  <si>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</si>
  <si>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</si>
  <si>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</si>
  <si>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</si>
  <si>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</si>
  <si>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</si>
  <si>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</si>
  <si>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</si>
  <si>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</si>
  <si>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</si>
  <si>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</si>
  <si>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</si>
  <si>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</si>
  <si>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</si>
  <si>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</si>
  <si>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</si>
  <si>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</si>
  <si>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</si>
  <si>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</si>
  <si>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</si>
  <si>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</si>
  <si>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</si>
  <si>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</si>
  <si>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</si>
  <si>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</si>
  <si>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</si>
  <si>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</si>
  <si>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</si>
  <si>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</si>
  <si>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</si>
  <si>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</si>
  <si>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</si>
  <si>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</si>
  <si>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</si>
  <si>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</si>
  <si>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</si>
  <si>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</si>
  <si>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</si>
  <si>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</si>
  <si>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</si>
  <si>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</si>
  <si>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</si>
  <si>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</si>
  <si>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</si>
  <si>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</si>
  <si>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</si>
  <si>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</si>
  <si>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</si>
  <si>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</si>
  <si>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</si>
  <si>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</si>
  <si>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</si>
  <si>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</si>
  <si>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</si>
  <si>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</si>
  <si>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</si>
  <si>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</si>
  <si>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</si>
  <si>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</si>
  <si>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</si>
  <si>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</si>
  <si>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</si>
  <si>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</si>
  <si>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</si>
  <si>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</si>
  <si>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</si>
  <si>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</si>
  <si>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</si>
  <si>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</si>
  <si>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</si>
  <si>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</si>
  <si>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</si>
  <si>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</si>
  <si>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</si>
  <si>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</si>
  <si>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</si>
  <si>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</si>
  <si>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</si>
  <si>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</si>
  <si>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</si>
  <si>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</si>
  <si>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</si>
  <si>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</si>
  <si>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</si>
  <si>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</si>
  <si>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</si>
  <si>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</si>
  <si>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</si>
  <si>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</si>
  <si>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</si>
  <si>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</si>
  <si>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</si>
  <si>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</si>
  <si>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</si>
  <si>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</si>
  <si>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</si>
  <si>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</si>
  <si>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</si>
  <si>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</si>
  <si>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</si>
  <si>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</si>
  <si>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</si>
  <si>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</si>
  <si>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</si>
  <si>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</si>
  <si>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</si>
  <si>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</si>
  <si>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</si>
  <si>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</si>
  <si>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</si>
  <si>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</si>
  <si>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</si>
  <si>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</si>
  <si>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</si>
  <si>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</si>
  <si>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</si>
  <si>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</si>
  <si>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</si>
  <si>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</si>
  <si>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</si>
  <si>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</si>
  <si>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</si>
  <si>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</si>
  <si>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</si>
  <si>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</si>
  <si>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</si>
  <si>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</si>
  <si>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</si>
  <si>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</si>
  <si>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</si>
  <si>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</si>
  <si>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</si>
  <si>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</si>
  <si>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</si>
  <si>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</si>
  <si>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</si>
  <si>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</si>
  <si>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</si>
  <si>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</si>
  <si>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</si>
  <si>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</si>
  <si>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</si>
  <si>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</si>
  <si>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</si>
  <si>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</si>
  <si>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</si>
  <si>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</si>
  <si>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</si>
  <si>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</si>
  <si>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</si>
  <si>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</si>
  <si>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</si>
  <si>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</si>
  <si>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</si>
  <si>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</si>
  <si>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</si>
  <si>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</si>
  <si>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</si>
  <si>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</si>
  <si>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</si>
  <si>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</si>
  <si>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</si>
  <si>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</si>
  <si>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</si>
  <si>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</si>
  <si>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</si>
  <si>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</si>
  <si>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</si>
  <si>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</si>
  <si>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</si>
  <si>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</si>
  <si>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</si>
  <si>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</si>
  <si>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</si>
  <si>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</si>
  <si>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</si>
  <si>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</si>
  <si>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</si>
  <si>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</si>
  <si>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</si>
  <si>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</si>
  <si>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</si>
  <si>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</si>
  <si>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</si>
  <si>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</si>
  <si>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</si>
  <si>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</si>
  <si>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</si>
  <si>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</si>
  <si>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</si>
  <si>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</si>
  <si>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</si>
  <si>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</si>
  <si>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</si>
  <si>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</si>
  <si>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</si>
  <si>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</si>
  <si>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</si>
  <si>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</si>
  <si>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</si>
  <si>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</si>
  <si>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</si>
  <si>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</si>
  <si>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</si>
  <si>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</si>
  <si>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</si>
  <si>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</si>
  <si>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</si>
  <si>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</si>
  <si>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</si>
  <si>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</si>
  <si>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</si>
  <si>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</si>
  <si>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</si>
  <si>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</si>
  <si>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</si>
  <si>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</si>
  <si>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</si>
  <si>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</si>
  <si>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</si>
  <si>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</si>
  <si>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</si>
  <si>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</si>
  <si>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</si>
  <si>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</si>
  <si>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</si>
  <si>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</si>
  <si>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</si>
  <si>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</si>
  <si>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</si>
  <si>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</si>
  <si>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</si>
  <si>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</si>
  <si>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</si>
  <si>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</si>
  <si>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</si>
  <si>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</si>
  <si>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</si>
  <si>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</si>
  <si>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</si>
  <si>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</si>
  <si>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</si>
  <si>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</si>
  <si>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</si>
  <si>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</si>
  <si>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</si>
  <si>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</si>
  <si>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</si>
  <si>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</si>
  <si>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</si>
  <si>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</si>
  <si>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</si>
  <si>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</si>
  <si>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</si>
  <si>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</si>
  <si>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</si>
  <si>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</si>
  <si>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</si>
  <si>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</si>
  <si>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</si>
  <si>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</si>
  <si>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</si>
  <si>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</si>
  <si>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</si>
  <si>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</si>
  <si>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</si>
  <si>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</si>
  <si>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</si>
  <si>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</si>
  <si>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</si>
  <si>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</si>
  <si>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</si>
  <si>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</si>
  <si>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</si>
  <si>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</si>
  <si>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</si>
  <si>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</si>
  <si>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</si>
  <si>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</si>
  <si>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</si>
  <si>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</si>
  <si>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</si>
  <si>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</si>
  <si>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</si>
  <si>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</si>
  <si>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</si>
  <si>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</si>
  <si>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</si>
  <si>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</si>
  <si>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</si>
  <si>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</si>
  <si>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</si>
  <si>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</si>
  <si>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</si>
  <si>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</si>
  <si>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</si>
  <si>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</si>
  <si>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</si>
  <si>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</si>
  <si>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</si>
  <si>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</si>
  <si>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</si>
  <si>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</si>
  <si>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</si>
  <si>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</si>
  <si>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</si>
  <si>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</si>
  <si>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</si>
  <si>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</si>
  <si>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</si>
  <si>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</si>
  <si>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</si>
  <si>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</si>
  <si>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</si>
  <si>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</si>
  <si>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</si>
  <si>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</si>
  <si>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</si>
  <si>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</si>
  <si>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</si>
  <si>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</si>
  <si>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</si>
  <si>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</si>
  <si>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</si>
  <si>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</si>
  <si>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</si>
  <si>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</si>
  <si>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</si>
  <si>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</si>
  <si>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</si>
  <si>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</si>
  <si>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</si>
  <si>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</si>
  <si>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</si>
  <si>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</si>
  <si>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</si>
  <si>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</si>
  <si>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</si>
  <si>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</si>
  <si>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</si>
  <si>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</si>
  <si>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</si>
  <si>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</si>
  <si>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</si>
  <si>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</si>
  <si>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</si>
  <si>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</si>
  <si>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</si>
  <si>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</si>
  <si>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</si>
  <si>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</si>
  <si>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</si>
  <si>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</si>
  <si>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</si>
  <si>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</si>
  <si>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</si>
  <si>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</si>
  <si>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</si>
  <si>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</si>
  <si>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</si>
  <si>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</si>
  <si>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</si>
  <si>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</si>
  <si>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</si>
  <si>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</si>
  <si>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</si>
  <si>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</si>
  <si>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</si>
  <si>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</si>
  <si>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</si>
  <si>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</si>
  <si>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</si>
  <si>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</si>
  <si>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</si>
  <si>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</si>
  <si>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</si>
  <si>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</si>
  <si>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</si>
  <si>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</si>
  <si>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</si>
  <si>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</si>
  <si>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</si>
  <si>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</si>
  <si>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</si>
  <si>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</si>
  <si>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</si>
  <si>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</si>
  <si>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</si>
  <si>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</si>
  <si>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</si>
  <si>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</si>
  <si>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</si>
  <si>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</si>
  <si>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</si>
  <si>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</si>
  <si>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</si>
  <si>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</si>
  <si>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</si>
  <si>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</si>
  <si>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</si>
  <si>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</si>
  <si>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</si>
  <si>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</si>
  <si>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</si>
  <si>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</si>
  <si>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</si>
  <si>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</si>
  <si>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</si>
  <si>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</si>
  <si>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</si>
  <si>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</si>
  <si>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</si>
  <si>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</si>
  <si>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</si>
  <si>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</si>
  <si>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</si>
  <si>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</si>
  <si>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</si>
  <si>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</si>
  <si>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</si>
  <si>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</si>
  <si>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</si>
  <si>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</si>
  <si>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</si>
  <si>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</si>
  <si>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</si>
  <si>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</si>
  <si>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</si>
  <si>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</si>
  <si>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</si>
  <si>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</si>
  <si>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</si>
  <si>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</si>
  <si>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</si>
  <si>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</si>
  <si>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</si>
  <si>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</si>
  <si>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</si>
  <si>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</si>
  <si>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</si>
  <si>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</si>
  <si>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</si>
  <si>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</si>
  <si>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</si>
  <si>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</si>
  <si>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</si>
  <si>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</si>
  <si>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</si>
  <si>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</si>
  <si>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</si>
  <si>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</si>
  <si>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</si>
  <si>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</si>
  <si>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</si>
  <si>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</si>
  <si>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</si>
  <si>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</si>
  <si>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</si>
  <si>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</si>
  <si>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</si>
  <si>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</si>
  <si>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</si>
  <si>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</si>
  <si>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</si>
  <si>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</si>
  <si>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</si>
  <si>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</si>
  <si>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</si>
  <si>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</si>
  <si>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</si>
  <si>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</si>
  <si>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</si>
  <si>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</si>
  <si>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</si>
  <si>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</si>
  <si>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</si>
  <si>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</si>
  <si>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</si>
  <si>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</si>
  <si>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</si>
  <si>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</si>
  <si>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</si>
  <si>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</si>
  <si>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</si>
  <si>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</si>
  <si>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</si>
  <si>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</si>
  <si>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</si>
  <si>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</si>
  <si>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</si>
  <si>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</si>
  <si>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</si>
  <si>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</si>
  <si>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</si>
  <si>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</si>
  <si>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</si>
  <si>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</si>
  <si>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</si>
  <si>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</si>
  <si>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</si>
  <si>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</si>
  <si>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</si>
  <si>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</si>
  <si>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</si>
  <si>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</si>
  <si>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</si>
  <si>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</si>
  <si>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</si>
  <si>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</si>
  <si>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</si>
  <si>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</si>
  <si>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</si>
  <si>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</si>
  <si>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</si>
  <si>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</si>
  <si>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</si>
  <si>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</si>
  <si>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</si>
  <si>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</si>
  <si>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</si>
  <si>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</si>
  <si>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</si>
  <si>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</si>
  <si>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</si>
  <si>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</si>
  <si>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</si>
  <si>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</si>
  <si>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</si>
  <si>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</si>
  <si>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</si>
  <si>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</si>
  <si>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</si>
  <si>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</si>
  <si>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</si>
  <si>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</si>
  <si>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</si>
  <si>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</si>
  <si>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</si>
  <si>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</si>
  <si>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</si>
  <si>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</si>
  <si>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</si>
  <si>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</si>
  <si>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</si>
  <si>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</si>
  <si>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</si>
  <si>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</si>
  <si>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</si>
  <si>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</si>
  <si>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</si>
  <si>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</si>
  <si>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</si>
  <si>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</si>
  <si>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</si>
  <si>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</si>
  <si>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</si>
  <si>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</si>
  <si>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</si>
  <si>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</si>
  <si>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</si>
  <si>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</si>
  <si>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</si>
  <si>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</si>
  <si>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</si>
  <si>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</si>
  <si>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</si>
  <si>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</si>
  <si>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</si>
  <si>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</si>
  <si>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</si>
  <si>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</si>
  <si>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</si>
  <si>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</si>
  <si>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</si>
  <si>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</si>
  <si>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</si>
  <si>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</si>
  <si>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</si>
  <si>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</si>
  <si>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</si>
  <si>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</si>
  <si>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</si>
  <si>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</si>
  <si>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</si>
  <si>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</si>
  <si>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</si>
  <si>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</si>
  <si>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</si>
  <si>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</si>
  <si>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</si>
  <si>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</si>
  <si>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</si>
  <si>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</si>
  <si>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</si>
  <si>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</si>
  <si>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</si>
  <si>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</si>
  <si>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</si>
  <si>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</si>
  <si>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</si>
  <si>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</si>
  <si>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</si>
  <si>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</si>
  <si>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</si>
  <si>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</si>
  <si>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</si>
  <si>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</si>
  <si>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</si>
  <si>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</si>
  <si>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</si>
  <si>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</si>
  <si>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</si>
  <si>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</si>
  <si>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</si>
  <si>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</si>
  <si>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</si>
  <si>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</si>
  <si>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</si>
  <si>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</si>
  <si>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</si>
  <si>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</si>
  <si>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</si>
  <si>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</si>
  <si>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</si>
  <si>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</si>
  <si>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</si>
  <si>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</si>
  <si>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</si>
  <si>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</si>
  <si>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</si>
  <si>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</si>
  <si>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</si>
  <si>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</si>
  <si>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</si>
  <si>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</si>
  <si>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</si>
  <si>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</si>
  <si>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</si>
  <si>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</si>
  <si>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</si>
  <si>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</si>
  <si>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</si>
  <si>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</si>
  <si>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</si>
  <si>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</si>
  <si>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</si>
  <si>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</si>
  <si>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</si>
  <si>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</si>
  <si>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</si>
  <si>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</si>
  <si>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</si>
  <si>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</si>
  <si>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</si>
  <si>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</si>
  <si>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</si>
  <si>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</si>
  <si>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</si>
  <si>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</si>
  <si>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</si>
  <si>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</si>
  <si>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</si>
  <si>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</si>
  <si>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</si>
  <si>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</si>
  <si>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</si>
  <si>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</si>
  <si>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</si>
  <si>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</si>
  <si>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</si>
  <si>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</si>
  <si>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</si>
  <si>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</si>
  <si>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</si>
  <si>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</si>
  <si>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</si>
  <si>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</si>
  <si>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</si>
  <si>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</si>
  <si>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</si>
  <si>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</si>
  <si>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</si>
  <si>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</si>
  <si>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</si>
  <si>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</si>
  <si>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</si>
  <si>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</si>
  <si>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</si>
  <si>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</si>
  <si>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</si>
  <si>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</si>
  <si>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</si>
  <si>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</si>
  <si>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</si>
  <si>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</si>
  <si>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</si>
  <si>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</si>
  <si>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</si>
  <si>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</si>
  <si>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</si>
  <si>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</si>
  <si>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</si>
  <si>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</si>
  <si>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</si>
  <si>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</si>
  <si>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</si>
  <si>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</si>
  <si>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</si>
  <si>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</si>
  <si>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</si>
  <si>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</si>
  <si>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</si>
  <si>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</si>
  <si>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</si>
  <si>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</si>
  <si>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</si>
  <si>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</si>
  <si>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</si>
  <si>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</si>
  <si>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</si>
  <si>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</si>
  <si>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</si>
  <si>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</si>
  <si>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</si>
  <si>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</si>
  <si>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</si>
  <si>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</si>
  <si>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</si>
  <si>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</si>
  <si>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</si>
  <si>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</si>
  <si>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</si>
  <si>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</si>
  <si>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</si>
  <si>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</si>
  <si>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</si>
  <si>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</si>
  <si>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</si>
  <si>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</si>
  <si>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</si>
  <si>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</si>
  <si>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</si>
  <si>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</si>
  <si>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</si>
  <si>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</si>
  <si>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</si>
  <si>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</si>
  <si>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</si>
  <si>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</si>
  <si>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</si>
  <si>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</si>
  <si>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</si>
  <si>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</si>
  <si>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</si>
  <si>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</si>
  <si>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</si>
  <si>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</si>
  <si>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</si>
  <si>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</si>
  <si>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</si>
  <si>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</si>
  <si>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</si>
  <si>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</si>
  <si>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</si>
  <si>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</si>
  <si>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</si>
  <si>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</si>
  <si>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</si>
  <si>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</si>
  <si>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</si>
  <si>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</si>
  <si>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</si>
  <si>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</si>
  <si>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</si>
  <si>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</si>
  <si>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</si>
  <si>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</si>
  <si>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</si>
  <si>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</si>
  <si>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</si>
  <si>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</si>
  <si>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</si>
  <si>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</si>
  <si>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</si>
  <si>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</si>
  <si>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</si>
  <si>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</si>
  <si>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</si>
  <si>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</si>
  <si>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</si>
  <si>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</si>
  <si>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</si>
  <si>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</si>
  <si>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</si>
  <si>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</si>
  <si>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</si>
  <si>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</si>
  <si>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</si>
  <si>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</si>
  <si>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</si>
  <si>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</si>
  <si>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</si>
  <si>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</si>
  <si>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</si>
  <si>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</si>
  <si>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</si>
  <si>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</si>
  <si>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</si>
  <si>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</si>
  <si>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</si>
  <si>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</si>
  <si>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</si>
  <si>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</si>
  <si>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</si>
  <si>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</si>
  <si>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</si>
  <si>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</si>
  <si>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</si>
  <si>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</si>
  <si>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</si>
  <si>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</si>
  <si>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</si>
  <si>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</si>
  <si>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</si>
  <si>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</si>
  <si>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</si>
  <si>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</si>
  <si>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</si>
  <si>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</si>
  <si>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</si>
  <si>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</si>
  <si>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</si>
  <si>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</si>
  <si>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</si>
  <si>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</si>
  <si>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</si>
  <si>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</si>
  <si>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</si>
  <si>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</si>
  <si>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</si>
  <si>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</si>
  <si>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</si>
  <si>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</si>
  <si>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</si>
  <si>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</si>
  <si>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</si>
  <si>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</si>
  <si>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</si>
  <si>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</si>
  <si>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</si>
  <si>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</si>
  <si>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</si>
  <si>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</si>
  <si>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</si>
  <si>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</si>
  <si>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</si>
  <si>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</si>
  <si>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</si>
  <si>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</si>
  <si>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</si>
  <si>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</si>
  <si>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</si>
  <si>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</si>
  <si>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</si>
  <si>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</si>
  <si>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</si>
  <si>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</si>
  <si>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</si>
  <si>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</si>
  <si>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</si>
  <si>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</si>
  <si>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</si>
  <si>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</si>
  <si>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</si>
  <si>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</si>
  <si>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</si>
  <si>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</si>
  <si>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</si>
  <si>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</si>
  <si>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</si>
  <si>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</si>
  <si>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</si>
  <si>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</si>
  <si>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</si>
  <si>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</si>
  <si>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</si>
  <si>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</si>
  <si>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</si>
  <si>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</si>
  <si>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</si>
  <si>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</si>
  <si>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</si>
  <si>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</si>
  <si>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</si>
  <si>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</si>
  <si>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</si>
  <si>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</si>
  <si>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</si>
  <si>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</si>
  <si>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</si>
  <si>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</si>
  <si>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</si>
  <si>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</si>
  <si>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</si>
  <si>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</si>
  <si>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</si>
  <si>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</si>
  <si>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</si>
  <si>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</si>
  <si>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</si>
  <si>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</si>
  <si>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</si>
  <si>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</si>
  <si>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</si>
  <si>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</si>
  <si>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</si>
  <si>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</si>
  <si>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</si>
  <si>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</si>
  <si>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</si>
  <si>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</si>
  <si>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</si>
  <si>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</si>
  <si>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</si>
  <si>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</si>
  <si>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</si>
  <si>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</si>
  <si>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</si>
  <si>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</si>
  <si>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</si>
  <si>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</si>
  <si>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</si>
  <si>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</si>
  <si>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</si>
  <si>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</si>
  <si>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</si>
  <si>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</si>
  <si>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</si>
  <si>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</si>
  <si>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</si>
  <si>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</si>
  <si>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</si>
  <si>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</si>
  <si>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</si>
  <si>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</si>
  <si>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</si>
  <si>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</si>
  <si>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</si>
  <si>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</si>
  <si>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</si>
  <si>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</si>
  <si>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</si>
  <si>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</si>
  <si>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</si>
  <si>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</si>
  <si>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</si>
  <si>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</si>
  <si>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</si>
  <si>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</si>
  <si>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</si>
  <si>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</si>
  <si>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</si>
  <si>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</si>
  <si>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</si>
  <si>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</si>
  <si>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</si>
  <si>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</si>
  <si>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</si>
  <si>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</si>
  <si>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</si>
  <si>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</si>
  <si>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</si>
  <si>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</si>
  <si>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</si>
  <si>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</si>
  <si>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</si>
  <si>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</si>
  <si>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</si>
  <si>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</si>
  <si>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</si>
  <si>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</si>
  <si>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</si>
  <si>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</si>
  <si>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</si>
  <si>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</si>
  <si>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</si>
  <si>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</si>
  <si>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</si>
  <si>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</si>
  <si>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</si>
  <si>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</si>
  <si>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</si>
  <si>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</si>
  <si>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</si>
  <si>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</si>
  <si>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</si>
  <si>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</si>
  <si>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</si>
  <si>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</si>
  <si>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</si>
  <si>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</si>
  <si>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</si>
  <si>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</si>
  <si>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</si>
  <si>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</si>
  <si>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</si>
  <si>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</si>
  <si>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</si>
  <si>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</si>
  <si>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</si>
  <si>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</si>
  <si>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</si>
  <si>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</si>
  <si>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</si>
  <si>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</si>
  <si>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</si>
  <si>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</si>
  <si>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</si>
  <si>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</si>
  <si>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</si>
  <si>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</si>
  <si>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</si>
  <si>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</si>
  <si>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</si>
  <si>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</si>
  <si>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</si>
  <si>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</si>
  <si>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</si>
  <si>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</si>
  <si>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</si>
  <si>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</si>
  <si>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</si>
  <si>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</si>
  <si>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</si>
  <si>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</si>
  <si>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</si>
  <si>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</si>
  <si>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</si>
  <si>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</si>
  <si>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</si>
  <si>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</si>
  <si>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</si>
  <si>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</si>
  <si>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</si>
  <si>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</si>
  <si>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</si>
  <si>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</si>
  <si>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</si>
  <si>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</si>
  <si>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</si>
  <si>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</si>
  <si>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</si>
  <si>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</si>
  <si>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</si>
  <si>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</si>
  <si>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</si>
  <si>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</si>
  <si>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</si>
  <si>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</si>
  <si>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</si>
  <si>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</si>
  <si>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</si>
  <si>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</si>
  <si>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</si>
  <si>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</si>
  <si>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</si>
  <si>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</si>
  <si>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</si>
  <si>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</si>
  <si>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</si>
  <si>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</si>
  <si>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</si>
  <si>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</si>
  <si>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</si>
  <si>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</si>
  <si>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</si>
  <si>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</si>
  <si>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</si>
  <si>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</si>
  <si>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</si>
  <si>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</si>
  <si>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</si>
  <si>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</si>
  <si>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</si>
  <si>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</si>
  <si>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</si>
  <si>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</si>
  <si>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</si>
  <si>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</si>
  <si>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</si>
  <si>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</si>
  <si>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</si>
  <si>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</si>
  <si>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</si>
  <si>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</si>
  <si>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</si>
  <si>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</si>
  <si>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</si>
  <si>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</si>
  <si>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</si>
  <si>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</si>
  <si>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</si>
  <si>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</si>
  <si>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</si>
  <si>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</si>
  <si>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</si>
  <si>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</si>
  <si>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</si>
  <si>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</si>
  <si>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</si>
  <si>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</si>
  <si>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</si>
  <si>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</si>
  <si>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</si>
  <si>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</si>
  <si>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</si>
  <si>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</si>
  <si>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</si>
  <si>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</si>
  <si>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</si>
  <si>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</si>
  <si>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</si>
  <si>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</si>
  <si>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</si>
  <si>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</si>
  <si>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</si>
  <si>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</si>
  <si>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</si>
  <si>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</si>
  <si>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</si>
  <si>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</si>
  <si>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</si>
  <si>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</si>
  <si>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</si>
  <si>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</si>
  <si>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</si>
  <si>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</si>
  <si>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</si>
  <si>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</si>
  <si>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</si>
  <si>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</si>
  <si>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</si>
  <si>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</si>
  <si>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</si>
  <si>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</si>
  <si>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</si>
  <si>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</si>
  <si>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</si>
  <si>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</si>
  <si>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</si>
  <si>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</si>
  <si>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</si>
  <si>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</si>
  <si>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</si>
  <si>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</si>
  <si>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</si>
  <si>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</si>
  <si>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</si>
  <si>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</si>
  <si>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</si>
  <si>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</si>
  <si>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</si>
  <si>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</si>
  <si>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</si>
  <si>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</si>
  <si>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</si>
  <si>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</si>
  <si>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</si>
  <si>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</si>
  <si>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</si>
  <si>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</si>
  <si>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</si>
  <si>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</si>
  <si>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</si>
  <si>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</si>
  <si>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</si>
  <si>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</si>
  <si>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</si>
  <si>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</si>
  <si>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</si>
  <si>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</si>
  <si>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</si>
  <si>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</si>
  <si>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</si>
  <si>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</si>
  <si>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</si>
  <si>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</si>
  <si>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</si>
  <si>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</si>
  <si>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</si>
  <si>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</si>
  <si>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</si>
  <si>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</si>
  <si>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</si>
  <si>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</si>
  <si>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</si>
  <si>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</si>
  <si>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</si>
  <si>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</si>
  <si>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</si>
  <si>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</si>
  <si>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</si>
  <si>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</si>
  <si>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</si>
  <si>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</si>
  <si>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</si>
  <si>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</si>
  <si>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</si>
  <si>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</si>
  <si>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</si>
  <si>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</si>
  <si>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</si>
  <si>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</si>
  <si>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</si>
  <si>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</si>
  <si>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</si>
  <si>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</si>
  <si>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</si>
  <si>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</si>
  <si>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</si>
  <si>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</si>
  <si>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</si>
  <si>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</si>
  <si>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</si>
  <si>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</si>
  <si>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</si>
  <si>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</si>
  <si>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</si>
  <si>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</si>
  <si>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</si>
  <si>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</si>
  <si>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</si>
  <si>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</si>
  <si>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</si>
  <si>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</si>
  <si>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</si>
  <si>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</si>
  <si>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</si>
  <si>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</si>
  <si>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</si>
  <si>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</si>
  <si>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</si>
  <si>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</si>
  <si>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</si>
  <si>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</si>
  <si>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</si>
  <si>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</si>
  <si>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</si>
  <si>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</si>
  <si>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</si>
  <si>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</si>
  <si>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</si>
  <si>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</si>
  <si>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</si>
  <si>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</si>
  <si>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</si>
  <si>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</si>
  <si>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</si>
  <si>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</si>
  <si>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</si>
  <si>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</si>
  <si>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</si>
  <si>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</si>
  <si>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</si>
  <si>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</si>
  <si>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</si>
  <si>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</si>
  <si>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</si>
  <si>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</si>
  <si>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</si>
  <si>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</si>
  <si>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</si>
  <si>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</si>
  <si>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</si>
  <si>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</si>
  <si>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</si>
  <si>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</si>
  <si>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</si>
  <si>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</si>
  <si>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</si>
  <si>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</si>
  <si>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</si>
  <si>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</si>
  <si>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</si>
  <si>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</si>
  <si>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</si>
  <si>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</si>
  <si>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</si>
  <si>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</si>
  <si>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</si>
  <si>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</si>
  <si>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</si>
  <si>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</si>
  <si>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</si>
  <si>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</si>
  <si>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</si>
  <si>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</si>
  <si>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</si>
  <si>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</si>
  <si>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</si>
  <si>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</si>
  <si>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</si>
  <si>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</si>
  <si>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</si>
  <si>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</si>
  <si>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</si>
  <si>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</si>
  <si>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</si>
  <si>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</si>
  <si>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</si>
  <si>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</si>
  <si>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</si>
  <si>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</si>
  <si>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</si>
  <si>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</si>
  <si>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</si>
  <si>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</si>
  <si>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</si>
  <si>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</si>
  <si>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</si>
  <si>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</si>
  <si>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</si>
  <si>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</si>
  <si>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</si>
  <si>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</si>
  <si>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</si>
  <si>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</si>
  <si>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</si>
  <si>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</si>
  <si>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</si>
  <si>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</si>
  <si>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</si>
  <si>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</si>
  <si>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</si>
  <si>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</si>
  <si>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</si>
  <si>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</si>
  <si>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</si>
  <si>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</si>
  <si>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</si>
  <si>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</si>
  <si>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</si>
  <si>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</si>
  <si>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</si>
  <si>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</si>
  <si>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</si>
  <si>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</si>
  <si>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</si>
  <si>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</si>
  <si>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</si>
  <si>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</si>
  <si>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</si>
  <si>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</si>
  <si>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</si>
  <si>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</si>
  <si>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</si>
  <si>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</si>
  <si>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</si>
  <si>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</si>
  <si>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</si>
  <si>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</si>
  <si>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</si>
  <si>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</si>
  <si>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</si>
  <si>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</si>
  <si>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</si>
  <si>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</si>
  <si>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</si>
  <si>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</si>
  <si>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</si>
  <si>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</si>
  <si>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</si>
  <si>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</si>
  <si>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</si>
  <si>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</si>
  <si>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</si>
  <si>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</si>
  <si>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</si>
  <si>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</si>
  <si>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</si>
  <si>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</si>
  <si>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</si>
  <si>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</si>
  <si>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</si>
  <si>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</si>
  <si>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</si>
  <si>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</si>
  <si>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</si>
  <si>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</si>
  <si>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</si>
  <si>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</si>
  <si>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</si>
  <si>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</si>
  <si>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</si>
  <si>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</si>
  <si>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</si>
  <si>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</si>
  <si>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</si>
  <si>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</si>
  <si>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</si>
  <si>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</si>
  <si>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</si>
  <si>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</si>
  <si>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</si>
  <si>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</si>
  <si>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</si>
  <si>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</si>
  <si>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</si>
  <si>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</si>
  <si>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</si>
  <si>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</si>
  <si>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</si>
  <si>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</si>
  <si>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</si>
  <si>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</si>
  <si>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</si>
  <si>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</si>
  <si>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</si>
  <si>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</si>
  <si>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</si>
  <si>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</si>
  <si>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</si>
  <si>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</si>
  <si>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</si>
  <si>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</si>
  <si>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</si>
  <si>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</si>
  <si>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</si>
  <si>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</si>
  <si>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</si>
  <si>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</si>
  <si>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</si>
  <si>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</si>
  <si>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</si>
  <si>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</si>
  <si>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</si>
  <si>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</si>
  <si>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</si>
  <si>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</si>
  <si>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</si>
  <si>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</si>
  <si>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</si>
  <si>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</si>
  <si>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</si>
  <si>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</si>
  <si>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</si>
  <si>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</si>
  <si>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</si>
  <si>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</si>
  <si>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</si>
  <si>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</si>
  <si>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</si>
  <si>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</si>
  <si>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</si>
  <si>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</si>
  <si>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</si>
  <si>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</si>
  <si>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</si>
  <si>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</si>
  <si>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</si>
  <si>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</si>
  <si>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</si>
  <si>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</si>
  <si>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</si>
  <si>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</si>
  <si>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</si>
  <si>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</si>
  <si>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</si>
  <si>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</si>
  <si>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</si>
  <si>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</si>
  <si>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</si>
  <si>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</si>
  <si>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</si>
  <si>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</si>
  <si>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</si>
  <si>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</si>
  <si>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</si>
  <si>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</si>
  <si>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</si>
  <si>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</si>
  <si>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</si>
  <si>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</si>
  <si>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</si>
  <si>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</si>
  <si>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</si>
  <si>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</si>
  <si>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</si>
  <si>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</si>
  <si>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</si>
  <si>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</si>
  <si>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</si>
  <si>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</si>
  <si>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</si>
  <si>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</si>
  <si>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</si>
  <si>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</si>
  <si>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</si>
  <si>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</si>
  <si>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</si>
  <si>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</si>
  <si>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</si>
  <si>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</si>
  <si>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</si>
  <si>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</si>
  <si>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</si>
  <si>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</si>
  <si>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</si>
  <si>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</si>
  <si>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</si>
  <si>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</si>
  <si>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</si>
  <si>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</si>
  <si>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</si>
  <si>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</si>
  <si>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</si>
  <si>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</si>
  <si>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</si>
  <si>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</si>
  <si>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</si>
  <si>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</si>
  <si>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</si>
  <si>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</si>
  <si>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</si>
  <si>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</si>
  <si>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</si>
  <si>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</si>
  <si>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</si>
  <si>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</si>
  <si>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</si>
  <si>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</si>
  <si>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</si>
  <si>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</si>
  <si>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</si>
  <si>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</si>
  <si>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</si>
  <si>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</si>
  <si>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</si>
  <si>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</si>
  <si>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</si>
  <si>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</si>
  <si>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</si>
  <si>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</si>
  <si>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</si>
  <si>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</si>
  <si>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</si>
  <si>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</si>
  <si>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</si>
  <si>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</si>
  <si>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</si>
  <si>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</si>
  <si>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</si>
  <si>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</si>
  <si>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</si>
  <si>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</si>
  <si>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</si>
  <si>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</si>
  <si>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</si>
  <si>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</si>
  <si>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</si>
  <si>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</si>
  <si>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</si>
  <si>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</si>
  <si>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</si>
  <si>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</si>
  <si>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</si>
  <si>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</si>
  <si>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</si>
  <si>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</si>
  <si>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</si>
  <si>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</si>
  <si>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</si>
  <si>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</si>
  <si>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</si>
  <si>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</si>
  <si>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</si>
  <si>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</si>
  <si>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</si>
  <si>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</si>
  <si>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</si>
  <si>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</si>
  <si>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</si>
  <si>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</si>
  <si>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</si>
  <si>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</si>
  <si>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</si>
  <si>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</si>
  <si>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</si>
  <si>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</si>
  <si>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</si>
  <si>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</si>
  <si>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</si>
  <si>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</si>
  <si>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</si>
  <si>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</si>
  <si>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</si>
  <si>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</si>
  <si>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</si>
  <si>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</si>
  <si>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</si>
  <si>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</si>
  <si>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</si>
  <si>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</si>
  <si>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</si>
  <si>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</si>
  <si>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</si>
  <si>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</si>
  <si>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</si>
  <si>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</si>
  <si>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</si>
  <si>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</si>
  <si>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</si>
  <si>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</si>
  <si>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</si>
  <si>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</si>
  <si>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</si>
  <si>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</si>
  <si>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</si>
  <si>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</si>
  <si>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</si>
  <si>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</si>
  <si>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</si>
  <si>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</si>
  <si>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</si>
  <si>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</si>
  <si>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</si>
  <si>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</si>
  <si>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</si>
  <si>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</si>
  <si>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</si>
  <si>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</si>
  <si>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</si>
  <si>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</si>
  <si>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</si>
  <si>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</si>
  <si>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</si>
  <si>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</si>
  <si>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</si>
  <si>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</si>
  <si>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</si>
  <si>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</si>
  <si>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</si>
  <si>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</si>
  <si>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</si>
  <si>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</si>
  <si>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</si>
  <si>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</si>
  <si>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</si>
  <si>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</si>
  <si>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</si>
  <si>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</si>
  <si>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</si>
  <si>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</si>
  <si>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</si>
  <si>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</si>
  <si>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</si>
  <si>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</si>
  <si>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</si>
  <si>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</si>
  <si>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</si>
  <si>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</si>
  <si>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</si>
  <si>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</si>
  <si>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</si>
  <si>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</si>
  <si>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</si>
  <si>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</si>
  <si>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</si>
  <si>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</si>
  <si>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</si>
  <si>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</si>
  <si>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</si>
  <si>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</si>
  <si>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</si>
  <si>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</si>
  <si>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</si>
  <si>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</si>
  <si>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</si>
  <si>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</si>
  <si>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</si>
  <si>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</si>
  <si>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</si>
  <si>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</si>
  <si>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</si>
  <si>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</si>
  <si>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</si>
  <si>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</si>
  <si>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</si>
  <si>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</si>
  <si>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</si>
  <si>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</si>
  <si>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</si>
  <si>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</si>
  <si>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</si>
  <si>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</si>
  <si>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</si>
  <si>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</si>
  <si>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</si>
  <si>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</si>
  <si>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</si>
  <si>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</si>
  <si>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</si>
  <si>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</si>
  <si>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</si>
  <si>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</si>
  <si>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</si>
  <si>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</si>
  <si>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</si>
  <si>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</si>
  <si>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</si>
  <si>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</si>
  <si>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</si>
  <si>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</si>
  <si>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</si>
  <si>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</si>
  <si>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</si>
  <si>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</si>
  <si>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</si>
  <si>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</si>
  <si>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</si>
  <si>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</si>
  <si>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</si>
  <si>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</si>
  <si>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</si>
  <si>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</si>
  <si>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</si>
  <si>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</si>
  <si>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</si>
  <si>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</si>
  <si>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</si>
  <si>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</si>
  <si>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</si>
  <si>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</si>
  <si>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</si>
  <si>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</si>
  <si>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</si>
  <si>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</si>
  <si>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</si>
  <si>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</si>
  <si>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</si>
  <si>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</si>
  <si>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</si>
  <si>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</si>
  <si>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</si>
  <si>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</si>
  <si>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</si>
  <si>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</si>
  <si>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</si>
  <si>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</si>
  <si>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</si>
  <si>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</si>
  <si>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</si>
  <si>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</si>
  <si>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</si>
  <si>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</si>
  <si>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</si>
  <si>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</si>
  <si>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</si>
  <si>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</si>
  <si>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</si>
  <si>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</si>
  <si>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</si>
  <si>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</si>
  <si>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</si>
  <si>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</si>
  <si>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</si>
  <si>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</si>
  <si>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</si>
  <si>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</si>
  <si>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</si>
  <si>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</si>
  <si>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</si>
  <si>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</si>
  <si>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</si>
  <si>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</si>
  <si>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</si>
  <si>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</si>
  <si>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</si>
  <si>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</si>
  <si>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</si>
  <si>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</si>
  <si>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</si>
  <si>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</si>
  <si>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</si>
  <si>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</si>
  <si>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</si>
  <si>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</si>
  <si>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</si>
  <si>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</si>
  <si>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</si>
  <si>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</si>
  <si>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</si>
  <si>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</si>
  <si>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</si>
  <si>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</si>
  <si>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</si>
  <si>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</si>
  <si>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</si>
  <si>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</si>
  <si>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</si>
  <si>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</si>
  <si>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</si>
  <si>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</si>
  <si>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</si>
  <si>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</si>
  <si>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</si>
  <si>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</si>
  <si>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</si>
  <si>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</si>
  <si>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</si>
  <si>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</si>
  <si>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</si>
  <si>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</si>
  <si>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</si>
  <si>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</si>
  <si>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</si>
  <si>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</si>
  <si>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</si>
  <si>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</si>
  <si>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</si>
  <si>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</si>
  <si>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</si>
  <si>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</si>
  <si>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</si>
  <si>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</si>
  <si>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</si>
  <si>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</si>
  <si>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</si>
  <si>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</si>
  <si>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</si>
  <si>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</si>
  <si>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</si>
  <si>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</si>
  <si>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</si>
  <si>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</si>
  <si>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</si>
  <si>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</si>
  <si>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</si>
  <si>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</si>
  <si>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</si>
  <si>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</si>
  <si>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</si>
  <si>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</si>
  <si>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</si>
  <si>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</si>
  <si>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</si>
  <si>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</si>
  <si>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</si>
  <si>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</si>
  <si>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</si>
  <si>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</si>
  <si>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</si>
  <si>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</si>
  <si>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</si>
  <si>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</si>
  <si>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</si>
  <si>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</si>
  <si>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</si>
  <si>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</si>
  <si>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</si>
  <si>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</si>
  <si>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</si>
  <si>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</si>
  <si>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</si>
  <si>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</si>
  <si>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</si>
  <si>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</si>
  <si>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</si>
  <si>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</si>
  <si>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</si>
  <si>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</si>
  <si>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</si>
  <si>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</si>
  <si>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</si>
  <si>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</si>
  <si>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</si>
  <si>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</si>
  <si>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</si>
  <si>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</si>
  <si>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</si>
  <si>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</si>
  <si>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</si>
  <si>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</si>
  <si>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</si>
  <si>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</si>
  <si>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</si>
  <si>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</si>
  <si>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</si>
  <si>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</si>
  <si>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</si>
  <si>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</si>
  <si>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</si>
  <si>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</si>
  <si>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</si>
  <si>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</si>
  <si>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</si>
  <si>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</si>
  <si>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</si>
  <si>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</si>
  <si>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</si>
  <si>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</si>
  <si>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</si>
  <si>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</si>
  <si>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</si>
  <si>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</si>
  <si>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</si>
  <si>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</si>
  <si>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</si>
  <si>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</si>
  <si>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</si>
  <si>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</si>
  <si>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</si>
  <si>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</si>
  <si>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</si>
  <si>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</si>
  <si>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</si>
  <si>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</si>
  <si>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</si>
  <si>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</si>
  <si>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</si>
  <si>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</si>
  <si>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</si>
  <si>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</si>
  <si>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</si>
  <si>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</si>
  <si>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</si>
  <si>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</si>
  <si>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</si>
  <si>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</si>
  <si>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</si>
  <si>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</si>
  <si>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</si>
  <si>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</si>
  <si>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</si>
  <si>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</si>
  <si>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</si>
  <si>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</si>
  <si>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</si>
  <si>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</si>
  <si>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</si>
  <si>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</si>
  <si>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</si>
  <si>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</si>
  <si>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</si>
  <si>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</si>
  <si>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</si>
  <si>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</si>
  <si>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</si>
  <si>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</si>
  <si>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</si>
  <si>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</si>
  <si>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</si>
  <si>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</si>
  <si>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</si>
  <si>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</si>
  <si>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</si>
  <si>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</si>
  <si>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</si>
  <si>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</si>
  <si>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</si>
  <si>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</si>
  <si>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</si>
  <si>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</si>
  <si>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</si>
  <si>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</si>
  <si>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</si>
  <si>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</si>
  <si>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</si>
  <si>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</si>
  <si>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</si>
  <si>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</si>
  <si>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</si>
  <si>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</si>
  <si>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</si>
  <si>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</si>
  <si>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</si>
  <si>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</si>
  <si>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</si>
  <si>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</si>
  <si>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</si>
  <si>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</si>
  <si>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</si>
  <si>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</si>
  <si>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</si>
  <si>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</si>
  <si>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</si>
  <si>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</si>
  <si>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</si>
  <si>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</si>
  <si>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</si>
  <si>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</si>
  <si>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</si>
  <si>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</si>
  <si>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</si>
  <si>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</si>
  <si>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</si>
  <si>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</si>
  <si>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</si>
  <si>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</si>
  <si>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</si>
  <si>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</si>
  <si>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</si>
  <si>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</si>
  <si>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</si>
  <si>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</si>
  <si>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</si>
  <si>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</si>
  <si>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</si>
  <si>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</si>
  <si>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</si>
  <si>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</si>
  <si>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</si>
  <si>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</si>
  <si>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</si>
  <si>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</si>
  <si>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</si>
  <si>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</si>
  <si>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</si>
  <si>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</si>
  <si>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</si>
  <si>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</si>
  <si>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</si>
  <si>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</si>
  <si>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</si>
  <si>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</si>
  <si>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</si>
  <si>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</si>
  <si>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</si>
  <si>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</si>
  <si>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</si>
  <si>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</si>
  <si>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</si>
  <si>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</si>
  <si>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</si>
  <si>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</si>
  <si>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</si>
  <si>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</si>
  <si>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</si>
  <si>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</si>
  <si>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</si>
  <si>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</si>
  <si>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</si>
  <si>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</si>
  <si>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</si>
  <si>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</si>
  <si>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</si>
  <si>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</si>
  <si>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</si>
  <si>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</si>
  <si>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</si>
  <si>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</si>
  <si>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</si>
  <si>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</si>
  <si>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</si>
  <si>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</si>
  <si>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</si>
  <si>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</si>
  <si>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</si>
  <si>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</si>
  <si>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</si>
  <si>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</si>
  <si>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</si>
  <si>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</si>
  <si>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</si>
  <si>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</si>
  <si>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</si>
  <si>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</si>
  <si>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</si>
  <si>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</si>
  <si>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</si>
  <si>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</si>
  <si>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</si>
  <si>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</si>
  <si>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</si>
  <si>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</si>
  <si>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</si>
  <si>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</si>
  <si>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</si>
  <si>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</si>
  <si>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</si>
  <si>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</si>
  <si>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</si>
  <si>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</si>
  <si>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</si>
  <si>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</si>
  <si>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</si>
  <si>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</si>
  <si>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</si>
  <si>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</si>
  <si>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</si>
  <si>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</si>
  <si>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</si>
  <si>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</si>
  <si>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</si>
  <si>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</si>
  <si>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</si>
  <si>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</si>
  <si>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</si>
  <si>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</si>
  <si>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</si>
  <si>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</si>
  <si>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</si>
  <si>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</si>
  <si>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</si>
  <si>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</si>
  <si>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</si>
  <si>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</si>
  <si>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</si>
  <si>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</si>
  <si>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</si>
  <si>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</si>
  <si>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</si>
  <si>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</si>
  <si>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</si>
  <si>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</si>
  <si>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</si>
  <si>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</si>
  <si>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</si>
  <si>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</si>
  <si>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</si>
  <si>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</si>
  <si>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</si>
  <si>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</si>
  <si>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</si>
  <si>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</si>
  <si>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</si>
  <si>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</si>
  <si>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</si>
  <si>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</si>
  <si>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</si>
  <si>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</si>
  <si>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</si>
  <si>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</si>
  <si>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</si>
  <si>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</si>
  <si>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</si>
  <si>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</si>
  <si>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</si>
  <si>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</si>
  <si>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</si>
  <si>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</si>
  <si>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</si>
  <si>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</si>
  <si>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</si>
  <si>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</si>
  <si>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</si>
  <si>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</si>
  <si>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</si>
  <si>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</si>
  <si>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</si>
  <si>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</si>
  <si>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</si>
  <si>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</si>
  <si>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</si>
  <si>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</si>
  <si>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</si>
  <si>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</si>
  <si>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</si>
  <si>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</si>
  <si>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</si>
  <si>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</si>
  <si>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</si>
  <si>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</si>
  <si>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</si>
  <si>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</si>
  <si>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</si>
  <si>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</si>
  <si>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</si>
  <si>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</si>
  <si>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</si>
  <si>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</si>
  <si>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</si>
  <si>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</si>
  <si>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</si>
  <si>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</si>
  <si>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</si>
  <si>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</si>
  <si>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</si>
  <si>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</si>
  <si>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</si>
  <si>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</si>
  <si>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</si>
  <si>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</si>
  <si>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</si>
  <si>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</si>
  <si>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</si>
  <si>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</si>
  <si>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</si>
  <si>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</si>
  <si>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</si>
  <si>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</si>
  <si>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</si>
  <si>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</si>
  <si>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</si>
  <si>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</si>
  <si>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</si>
  <si>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</si>
  <si>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</si>
  <si>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</si>
  <si>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</si>
  <si>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</si>
  <si>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</si>
  <si>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</si>
  <si>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</si>
  <si>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</si>
  <si>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</si>
  <si>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</si>
  <si>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</si>
  <si>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</si>
  <si>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</si>
  <si>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</si>
  <si>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</si>
  <si>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</si>
  <si>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</si>
  <si>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</si>
  <si>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</si>
  <si>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</si>
  <si>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</si>
  <si>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</si>
  <si>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</si>
  <si>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</si>
  <si>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</si>
  <si>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</si>
  <si>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</si>
  <si>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</si>
  <si>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</si>
  <si>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</si>
  <si>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</si>
  <si>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</si>
  <si>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</si>
  <si>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</si>
  <si>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</si>
  <si>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</si>
  <si>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</si>
  <si>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</si>
  <si>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</si>
  <si>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</si>
  <si>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</si>
  <si>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</si>
  <si>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</si>
  <si>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</si>
  <si>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</si>
  <si>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</si>
  <si>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</si>
  <si>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</si>
  <si>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</si>
  <si>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</si>
  <si>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</si>
  <si>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</si>
  <si>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</si>
  <si>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</si>
  <si>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</si>
  <si>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</si>
  <si>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</si>
  <si>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</si>
  <si>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</si>
  <si>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</si>
  <si>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</si>
  <si>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</si>
  <si>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</si>
  <si>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</si>
  <si>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</si>
  <si>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</si>
  <si>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</si>
  <si>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</si>
  <si>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</si>
  <si>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</si>
  <si>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</si>
  <si>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</si>
  <si>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</si>
  <si>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</si>
  <si>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</si>
  <si>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</si>
  <si>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</si>
  <si>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</si>
  <si>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</si>
  <si>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</si>
  <si>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</si>
  <si>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</si>
  <si>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</si>
  <si>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</si>
  <si>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</si>
  <si>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</si>
  <si>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</si>
  <si>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</si>
  <si>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</si>
  <si>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</si>
  <si>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</si>
  <si>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</si>
  <si>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</si>
  <si>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</si>
  <si>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</si>
  <si>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</si>
  <si>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</si>
  <si>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</si>
  <si>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</si>
  <si>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</si>
  <si>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</si>
  <si>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</si>
  <si>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</si>
  <si>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</si>
  <si>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</si>
  <si>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</si>
  <si>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</si>
  <si>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</si>
  <si>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</si>
  <si>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</si>
  <si>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</si>
  <si>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</si>
  <si>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</si>
  <si>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</si>
  <si>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</si>
  <si>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</si>
  <si>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</si>
  <si>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</si>
  <si>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</si>
  <si>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</si>
  <si>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</si>
  <si>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</si>
  <si>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</si>
  <si>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</si>
  <si>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</si>
  <si>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</si>
  <si>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</si>
  <si>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</si>
  <si>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</si>
  <si>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</si>
  <si>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</si>
  <si>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</si>
  <si>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</si>
  <si>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</si>
  <si>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</si>
  <si>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</si>
  <si>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</si>
  <si>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</si>
  <si>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</si>
  <si>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</si>
  <si>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</si>
  <si>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</si>
  <si>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</si>
  <si>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</si>
  <si>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</si>
  <si>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</si>
  <si>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</si>
  <si>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</si>
  <si>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</si>
  <si>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</si>
  <si>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</si>
  <si>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</si>
  <si>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</si>
  <si>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</si>
  <si>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</si>
  <si>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</si>
  <si>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</si>
  <si>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</si>
  <si>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</si>
  <si>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</si>
  <si>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</si>
  <si>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</si>
  <si>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</si>
  <si>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</si>
  <si>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</si>
  <si>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</si>
  <si>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</si>
  <si>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</si>
  <si>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</si>
  <si>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</si>
  <si>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</si>
  <si>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</si>
  <si>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</si>
  <si>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</si>
  <si>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</si>
  <si>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</si>
  <si>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</si>
  <si>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</si>
  <si>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</si>
  <si>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</si>
  <si>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</si>
  <si>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</si>
  <si>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</si>
  <si>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</si>
  <si>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</si>
  <si>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</si>
  <si>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</si>
  <si>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</si>
  <si>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</si>
  <si>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</si>
  <si>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</si>
  <si>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</si>
  <si>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</si>
  <si>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</si>
  <si>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</si>
  <si>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</si>
  <si>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</si>
  <si>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</si>
  <si>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</si>
  <si>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</si>
  <si>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</si>
  <si>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</si>
  <si>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</si>
  <si>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</si>
  <si>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</si>
  <si>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</si>
  <si>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</si>
  <si>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</si>
  <si>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</si>
  <si>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</si>
  <si>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</si>
  <si>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</si>
  <si>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</si>
  <si>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</si>
  <si>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</si>
  <si>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</si>
  <si>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</si>
  <si>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</si>
  <si>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</si>
  <si>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</si>
  <si>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</si>
  <si>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</si>
  <si>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</si>
  <si>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</si>
  <si>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</si>
  <si>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</si>
  <si>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</si>
  <si>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</si>
  <si>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</si>
  <si>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</si>
  <si>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</si>
  <si>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</si>
  <si>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</si>
  <si>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</si>
  <si>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</si>
  <si>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</si>
  <si>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</si>
  <si>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</si>
  <si>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</si>
  <si>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</si>
  <si>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</si>
  <si>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</si>
  <si>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</si>
  <si>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</si>
  <si>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</si>
  <si>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</si>
  <si>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</si>
  <si>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</si>
  <si>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</si>
  <si>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</si>
  <si>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</si>
  <si>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</si>
  <si>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</si>
  <si>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</si>
  <si>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</si>
  <si>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</si>
  <si>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</si>
  <si>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</si>
  <si>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</si>
  <si>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</si>
  <si>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</si>
  <si>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</si>
  <si>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</si>
  <si>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</si>
  <si>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</si>
  <si>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</si>
  <si>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</si>
  <si>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</si>
  <si>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</si>
  <si>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</si>
  <si>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</si>
  <si>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</si>
  <si>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</si>
  <si>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</si>
  <si>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</si>
  <si>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</si>
  <si>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</si>
  <si>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</si>
  <si>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</si>
  <si>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</si>
  <si>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</si>
  <si>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</si>
  <si>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</si>
  <si>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</si>
  <si>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</si>
  <si>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</si>
  <si>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</si>
  <si>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</si>
  <si>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</si>
  <si>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</si>
  <si>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</si>
  <si>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</si>
  <si>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</si>
  <si>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</si>
  <si>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</si>
  <si>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</si>
  <si>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</si>
  <si>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</si>
  <si>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</si>
  <si>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</si>
  <si>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</si>
  <si>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</si>
  <si>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</si>
  <si>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</si>
  <si>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</si>
  <si>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</si>
  <si>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</si>
  <si>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</si>
  <si>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</si>
  <si>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</si>
  <si>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</si>
  <si>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</si>
  <si>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</si>
  <si>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</si>
  <si>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</si>
  <si>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</si>
  <si>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</si>
  <si>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</si>
  <si>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</si>
  <si>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</si>
  <si>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</si>
  <si>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</si>
  <si>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</si>
  <si>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</si>
  <si>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</si>
  <si>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</si>
  <si>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</si>
  <si>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</si>
  <si>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</si>
  <si>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</si>
  <si>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</si>
  <si>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</si>
  <si>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</si>
  <si>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</si>
  <si>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</si>
  <si>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</si>
  <si>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</si>
  <si>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</si>
  <si>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</si>
  <si>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</si>
  <si>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</si>
  <si>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</si>
  <si>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</si>
  <si>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</si>
  <si>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</si>
  <si>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</si>
  <si>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</si>
  <si>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</si>
  <si>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</si>
  <si>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</si>
  <si>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</si>
  <si>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</si>
  <si>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</si>
  <si>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</si>
  <si>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</si>
  <si>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</si>
  <si>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</si>
  <si>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</si>
  <si>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</si>
  <si>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</si>
  <si>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</si>
  <si>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</si>
  <si>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</si>
  <si>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</si>
  <si>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</si>
  <si>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</si>
  <si>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</si>
  <si>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</si>
  <si>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</si>
  <si>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</si>
  <si>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</si>
  <si>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</si>
  <si>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</si>
  <si>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</si>
  <si>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</si>
  <si>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</si>
  <si>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</si>
  <si>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</si>
  <si>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</si>
  <si>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</si>
  <si>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</si>
  <si>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</si>
  <si>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</si>
  <si>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</si>
  <si>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</si>
  <si>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</si>
  <si>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</si>
  <si>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</si>
  <si>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</si>
  <si>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</si>
  <si>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</si>
  <si>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</si>
  <si>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</si>
  <si>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</si>
  <si>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</si>
  <si>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</si>
  <si>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</si>
  <si>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</si>
  <si>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</si>
  <si>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</si>
  <si>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</si>
  <si>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</si>
  <si>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</si>
  <si>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</si>
  <si>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</si>
  <si>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</si>
  <si>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</si>
  <si>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</si>
  <si>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</si>
  <si>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</si>
  <si>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</si>
  <si>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</si>
  <si>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</si>
  <si>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</si>
  <si>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</si>
  <si>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</si>
  <si>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</si>
  <si>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</si>
  <si>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</si>
  <si>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</si>
  <si>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</si>
  <si>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</si>
  <si>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</si>
  <si>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</si>
  <si>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</si>
  <si>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</si>
  <si>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</si>
  <si>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</si>
  <si>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</si>
  <si>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</si>
  <si>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</si>
  <si>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</si>
  <si>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</si>
  <si>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</si>
  <si>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</si>
  <si>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</si>
  <si>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</si>
  <si>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</si>
  <si>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</si>
  <si>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</si>
  <si>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</si>
  <si>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</si>
  <si>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</si>
  <si>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</si>
  <si>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</si>
  <si>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</si>
  <si>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</si>
  <si>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</si>
  <si>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</si>
  <si>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</si>
  <si>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</si>
  <si>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</si>
  <si>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</si>
  <si>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</si>
  <si>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</si>
  <si>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</si>
  <si>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</si>
  <si>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</si>
  <si>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</si>
  <si>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</si>
  <si>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</si>
  <si>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</si>
  <si>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</si>
  <si>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</si>
  <si>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</si>
  <si>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</si>
  <si>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</si>
  <si>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</si>
  <si>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</si>
  <si>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</si>
  <si>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</si>
  <si>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</si>
  <si>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</si>
  <si>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</si>
  <si>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</si>
  <si>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</si>
  <si>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</si>
  <si>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</si>
  <si>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</si>
  <si>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</si>
  <si>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</si>
  <si>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</si>
  <si>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</si>
  <si>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</si>
  <si>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</si>
  <si>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</si>
  <si>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</si>
  <si>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</si>
  <si>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</si>
  <si>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</si>
  <si>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</si>
  <si>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</si>
  <si>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</si>
  <si>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</si>
  <si>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</si>
  <si>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</si>
  <si>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</si>
  <si>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</si>
  <si>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</si>
  <si>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</si>
  <si>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</si>
  <si>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</si>
  <si>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</si>
  <si>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</si>
  <si>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</si>
  <si>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</si>
  <si>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</si>
  <si>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</si>
  <si>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</si>
  <si>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</si>
  <si>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</si>
  <si>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</si>
  <si>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</si>
  <si>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</si>
  <si>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</si>
  <si>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</si>
  <si>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</si>
  <si>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</si>
  <si>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</si>
  <si>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</si>
  <si>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</si>
  <si>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</si>
  <si>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</si>
  <si>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</si>
  <si>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</si>
  <si>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</si>
  <si>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</si>
  <si>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</si>
  <si>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</si>
  <si>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</si>
  <si>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</si>
  <si>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</si>
  <si>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</si>
  <si>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</si>
  <si>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</si>
  <si>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</si>
  <si>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</si>
  <si>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</si>
  <si>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</si>
  <si>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</si>
  <si>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</si>
  <si>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</si>
  <si>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</si>
  <si>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</si>
  <si>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</si>
  <si>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</si>
  <si>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</si>
  <si>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</si>
  <si>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</si>
  <si>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</si>
  <si>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</si>
  <si>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</si>
  <si>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</si>
  <si>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</si>
  <si>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</si>
  <si>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</si>
  <si>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</si>
  <si>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</si>
  <si>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</si>
  <si>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</si>
  <si>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</si>
  <si>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</si>
  <si>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</si>
  <si>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</si>
  <si>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</si>
  <si>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</si>
  <si>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</si>
  <si>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</si>
  <si>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</si>
  <si>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</si>
  <si>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</si>
  <si>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</si>
  <si>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</si>
  <si>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</si>
  <si>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</si>
  <si>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</si>
  <si>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</si>
  <si>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</si>
  <si>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</si>
  <si>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</si>
  <si>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</si>
  <si>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</si>
  <si>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</si>
  <si>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</si>
  <si>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</si>
  <si>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</si>
  <si>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</si>
  <si>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</si>
  <si>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</si>
  <si>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</si>
  <si>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</si>
  <si>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</si>
  <si>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</si>
  <si>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</si>
  <si>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</si>
  <si>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</si>
  <si>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</si>
  <si>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</si>
  <si>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</si>
  <si>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</si>
  <si>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</si>
  <si>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</si>
  <si>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</si>
  <si>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</si>
  <si>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</si>
  <si>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</si>
  <si>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</si>
  <si>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</si>
  <si>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</si>
  <si>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</si>
  <si>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</si>
  <si>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</si>
  <si>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</si>
  <si>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</si>
  <si>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</si>
  <si>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</si>
  <si>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</si>
  <si>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</si>
  <si>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</si>
  <si>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</si>
  <si>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</si>
  <si>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</si>
  <si>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</si>
  <si>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</si>
  <si>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</si>
  <si>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</si>
  <si>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</si>
  <si>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</si>
  <si>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</si>
  <si>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</si>
  <si>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</si>
  <si>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</si>
  <si>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</si>
  <si>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</si>
  <si>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</si>
  <si>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</si>
  <si>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</si>
  <si>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</si>
  <si>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</si>
  <si>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</si>
  <si>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</si>
  <si>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</si>
  <si>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</si>
  <si>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</si>
  <si>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</si>
  <si>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</si>
  <si>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</si>
  <si>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</si>
  <si>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</si>
  <si>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</si>
  <si>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</si>
  <si>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</si>
  <si>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</si>
  <si>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</si>
  <si>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</si>
  <si>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</si>
  <si>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</si>
  <si>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</si>
  <si>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</si>
  <si>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</si>
  <si>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</si>
  <si>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</si>
  <si>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</si>
  <si>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</si>
  <si>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</si>
  <si>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</si>
  <si>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</si>
  <si>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</si>
  <si>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</si>
  <si>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</si>
  <si>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</si>
  <si>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</si>
  <si>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</si>
  <si>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</si>
  <si>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</si>
  <si>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</si>
  <si>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</si>
  <si>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</si>
  <si>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</si>
  <si>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</si>
  <si>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</si>
  <si>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</si>
  <si>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</si>
  <si>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</si>
  <si>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</si>
  <si>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</si>
  <si>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</si>
  <si>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</si>
  <si>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</si>
  <si>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</si>
  <si>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</si>
  <si>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</si>
  <si>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</si>
  <si>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</si>
  <si>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</si>
  <si>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</si>
  <si>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</si>
  <si>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</si>
  <si>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</si>
  <si>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</si>
  <si>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</si>
  <si>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</si>
  <si>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</si>
  <si>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</si>
  <si>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</si>
  <si>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</si>
  <si>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</si>
  <si>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</si>
  <si>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</si>
  <si>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</si>
  <si>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</si>
  <si>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</si>
  <si>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</si>
  <si>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</si>
  <si>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</si>
  <si>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</si>
  <si>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</si>
  <si>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</si>
  <si>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</si>
  <si>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</si>
  <si>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</si>
  <si>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</si>
  <si>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</si>
  <si>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</si>
  <si>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</si>
  <si>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</si>
  <si>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</si>
  <si>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</si>
  <si>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</si>
  <si>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</si>
  <si>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</si>
  <si>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</si>
  <si>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</si>
  <si>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</si>
  <si>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</si>
  <si>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</si>
  <si>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</si>
  <si>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</si>
  <si>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</si>
  <si>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</si>
  <si>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</si>
  <si>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</si>
  <si>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</si>
  <si>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</si>
  <si>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</si>
  <si>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</si>
  <si>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</si>
  <si>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</si>
  <si>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</si>
  <si>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</si>
  <si>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</si>
  <si>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</si>
  <si>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</si>
  <si>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</si>
  <si>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</si>
  <si>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</si>
  <si>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</si>
  <si>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</si>
  <si>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</si>
  <si>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</si>
  <si>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</si>
  <si>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</si>
  <si>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</si>
  <si>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</si>
  <si>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</si>
  <si>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</si>
  <si>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</si>
  <si>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</si>
  <si>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</si>
  <si>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</si>
  <si>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</si>
  <si>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</si>
  <si>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</si>
  <si>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</si>
  <si>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</si>
  <si>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</si>
  <si>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</si>
  <si>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</si>
  <si>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</si>
  <si>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</si>
  <si>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</si>
  <si>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</si>
  <si>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</si>
  <si>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</si>
  <si>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</si>
  <si>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</si>
  <si>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</si>
  <si>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</si>
  <si>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</si>
  <si>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</si>
  <si>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</si>
  <si>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</si>
  <si>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</si>
  <si>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</si>
  <si>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</si>
  <si>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</si>
  <si>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</si>
  <si>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</si>
  <si>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</si>
  <si>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</si>
  <si>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</si>
  <si>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</si>
  <si>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</si>
  <si>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</si>
  <si>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</si>
  <si>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</si>
  <si>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</si>
  <si>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</si>
  <si>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</si>
  <si>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</si>
  <si>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</si>
  <si>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</si>
  <si>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</si>
  <si>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</si>
  <si>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</si>
  <si>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</si>
  <si>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</si>
  <si>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</si>
  <si>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</si>
  <si>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</si>
  <si>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</si>
  <si>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</si>
  <si>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</si>
  <si>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</si>
  <si>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</si>
  <si>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</si>
  <si>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</si>
  <si>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</si>
  <si>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</si>
  <si>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</si>
  <si>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</si>
  <si>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</si>
  <si>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</si>
  <si>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</si>
  <si>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</si>
  <si>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</si>
  <si>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</si>
  <si>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</si>
  <si>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</si>
  <si>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</si>
  <si>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</si>
  <si>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</si>
  <si>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</si>
  <si>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</si>
  <si>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</si>
  <si>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</si>
  <si>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</si>
  <si>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</si>
  <si>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</si>
  <si>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</si>
  <si>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</si>
  <si>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</si>
  <si>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</si>
  <si>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</si>
  <si>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</si>
  <si>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</si>
  <si>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</si>
  <si>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</si>
  <si>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</si>
  <si>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</si>
  <si>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</si>
  <si>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</si>
  <si>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</si>
  <si>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</si>
  <si>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</si>
  <si>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</si>
  <si>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</si>
  <si>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</si>
  <si>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</si>
  <si>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</si>
  <si>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</si>
  <si>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</si>
  <si>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</si>
  <si>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</si>
  <si>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</si>
  <si>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</si>
  <si>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</si>
  <si>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</si>
  <si>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</si>
  <si>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</si>
  <si>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</si>
  <si>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</si>
  <si>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</si>
  <si>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</si>
  <si>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</si>
  <si>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</si>
  <si>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</si>
  <si>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</si>
  <si>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</si>
  <si>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</si>
  <si>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</si>
  <si>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</si>
  <si>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</si>
  <si>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</si>
  <si>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</si>
  <si>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</si>
  <si>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</si>
  <si>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</si>
  <si>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</si>
  <si>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</si>
  <si>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</si>
  <si>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</si>
  <si>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</si>
  <si>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</si>
  <si>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</si>
  <si>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</si>
  <si>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</si>
  <si>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</si>
  <si>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</si>
  <si>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</si>
  <si>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</si>
  <si>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</si>
  <si>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</si>
  <si>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</si>
  <si>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</si>
  <si>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</si>
  <si>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</si>
  <si>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</si>
  <si>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</si>
  <si>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</si>
  <si>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</si>
  <si>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</si>
  <si>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</si>
  <si>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</si>
  <si>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</si>
  <si>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</si>
  <si>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</si>
  <si>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</si>
  <si>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</si>
  <si>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</si>
  <si>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</si>
  <si>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</si>
  <si>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</si>
  <si>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</si>
  <si>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</si>
  <si>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</si>
  <si>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</si>
  <si>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</si>
  <si>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</si>
  <si>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</si>
  <si>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</si>
  <si>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</si>
  <si>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</si>
  <si>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</si>
  <si>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</si>
  <si>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</si>
  <si>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</si>
  <si>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</si>
  <si>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</si>
  <si>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</si>
  <si>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</si>
  <si>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</si>
  <si>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</si>
  <si>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</si>
  <si>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</si>
  <si>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</si>
  <si>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</si>
  <si>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</si>
  <si>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</si>
  <si>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</si>
  <si>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</si>
  <si>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</si>
  <si>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</si>
  <si>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</si>
  <si>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</si>
  <si>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</si>
  <si>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</si>
  <si>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</si>
  <si>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</si>
  <si>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</si>
  <si>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</si>
  <si>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</si>
  <si>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</si>
  <si>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</si>
  <si>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</si>
  <si>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</si>
  <si>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</si>
  <si>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</si>
  <si>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</si>
  <si>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</si>
  <si>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</si>
  <si>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</si>
  <si>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</si>
  <si>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</si>
  <si>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</si>
  <si>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</si>
  <si>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</si>
  <si>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</si>
  <si>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</si>
  <si>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</si>
  <si>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</si>
  <si>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</si>
  <si>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</si>
  <si>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</si>
  <si>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</si>
  <si>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</si>
  <si>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</si>
  <si>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</si>
  <si>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</si>
  <si>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</si>
  <si>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</si>
  <si>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</si>
  <si>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</si>
  <si>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</si>
  <si>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</si>
  <si>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</si>
  <si>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</si>
  <si>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</si>
  <si>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</si>
  <si>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</si>
  <si>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</si>
  <si>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</si>
  <si>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</si>
  <si>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</si>
  <si>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</si>
  <si>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</si>
  <si>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</si>
  <si>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</si>
  <si>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</si>
  <si>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</si>
  <si>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</si>
  <si>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</si>
  <si>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</si>
  <si>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</si>
  <si>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</si>
  <si>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</si>
  <si>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</si>
  <si>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</si>
  <si>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</si>
  <si>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</si>
  <si>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</si>
  <si>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</si>
  <si>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</si>
  <si>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</si>
  <si>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</si>
  <si>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</si>
  <si>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</si>
  <si>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</si>
  <si>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</si>
  <si>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</si>
  <si>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</si>
  <si>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</si>
  <si>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</si>
  <si>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</si>
  <si>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</si>
  <si>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</si>
  <si>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</si>
  <si>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</si>
  <si>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</si>
  <si>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</si>
  <si>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</si>
  <si>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</si>
  <si>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</si>
  <si>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</si>
  <si>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</si>
  <si>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</si>
  <si>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</si>
  <si>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</si>
  <si>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</si>
  <si>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</si>
  <si>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</si>
  <si>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</si>
  <si>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</si>
  <si>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</si>
  <si>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</si>
  <si>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</si>
  <si>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</si>
  <si>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</si>
  <si>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</si>
  <si>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</si>
  <si>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</si>
  <si>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</si>
  <si>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</si>
  <si>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</si>
  <si>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</si>
  <si>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</si>
  <si>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</si>
  <si>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</si>
  <si>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</si>
  <si>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</si>
  <si>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</si>
  <si>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</si>
  <si>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</si>
  <si>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</si>
  <si>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</si>
  <si>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</si>
  <si>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</si>
  <si>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</si>
  <si>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</si>
  <si>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</si>
  <si>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</si>
  <si>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</si>
  <si>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</si>
  <si>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</si>
  <si>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</si>
  <si>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</si>
  <si>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</si>
  <si>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</si>
  <si>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</si>
  <si>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</si>
  <si>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</si>
  <si>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</si>
  <si>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</si>
  <si>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</si>
  <si>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</si>
  <si>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</si>
  <si>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</si>
  <si>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</si>
  <si>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</si>
  <si>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</si>
  <si>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</si>
  <si>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</si>
  <si>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</si>
  <si>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</si>
  <si>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</si>
  <si>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</si>
  <si>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</si>
  <si>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</si>
  <si>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</si>
  <si>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</si>
  <si>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</si>
  <si>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</si>
  <si>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</si>
  <si>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</si>
  <si>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</si>
  <si>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</si>
  <si>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</si>
  <si>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</si>
  <si>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</si>
  <si>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</si>
  <si>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</si>
  <si>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</si>
  <si>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</si>
  <si>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</si>
  <si>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</si>
  <si>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</si>
  <si>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</si>
  <si>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</si>
  <si>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</si>
  <si>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</si>
  <si>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</si>
  <si>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</si>
  <si>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</si>
  <si>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</si>
  <si>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</si>
  <si>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</si>
  <si>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</si>
  <si>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</si>
  <si>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</si>
  <si>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</si>
  <si>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</si>
  <si>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</si>
  <si>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</si>
  <si>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</si>
  <si>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</si>
  <si>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</si>
  <si>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</si>
  <si>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</si>
  <si>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</si>
  <si>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</si>
  <si>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</si>
  <si>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</si>
  <si>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</si>
  <si>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</si>
  <si>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</si>
  <si>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</si>
  <si>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</si>
  <si>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</si>
  <si>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</si>
  <si>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</si>
  <si>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</si>
  <si>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</si>
  <si>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</si>
  <si>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</si>
  <si>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</si>
  <si>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</si>
  <si>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</si>
  <si>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</si>
  <si>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</si>
  <si>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</si>
  <si>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</si>
  <si>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</si>
  <si>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</si>
  <si>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</si>
  <si>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</si>
  <si>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</si>
  <si>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</si>
  <si>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</si>
  <si>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</si>
  <si>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</si>
  <si>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</si>
  <si>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</si>
  <si>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</si>
  <si>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</si>
  <si>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</si>
  <si>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</si>
  <si>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</si>
  <si>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</si>
  <si>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</si>
  <si>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</si>
  <si>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</si>
  <si>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</si>
  <si>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</si>
  <si>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</si>
  <si>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</si>
  <si>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</si>
  <si>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</si>
  <si>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</si>
  <si>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</si>
  <si>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</si>
  <si>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</si>
  <si>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</si>
  <si>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</si>
  <si>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</si>
  <si>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</si>
  <si>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</si>
  <si>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</si>
  <si>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</si>
  <si>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</si>
  <si>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</si>
  <si>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</si>
  <si>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</si>
  <si>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</si>
  <si>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</si>
  <si>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</si>
  <si>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</si>
  <si>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</si>
  <si>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</si>
  <si>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</si>
  <si>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</si>
  <si>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</si>
  <si>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</si>
  <si>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</si>
  <si>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</si>
  <si>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</si>
  <si>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</si>
  <si>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</si>
  <si>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</si>
  <si>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</si>
  <si>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</si>
  <si>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</si>
  <si>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</si>
  <si>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</si>
  <si>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</si>
  <si>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</si>
  <si>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</si>
  <si>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</si>
  <si>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</si>
  <si>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</si>
  <si>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</si>
  <si>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</si>
  <si>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</si>
  <si>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</si>
  <si>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</si>
  <si>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</si>
  <si>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</si>
  <si>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</si>
  <si>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</si>
  <si>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</si>
  <si>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</si>
  <si>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</si>
  <si>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</si>
  <si>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</si>
  <si>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</si>
  <si>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</si>
  <si>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</si>
  <si>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</si>
  <si>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</si>
  <si>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</si>
  <si>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</si>
  <si>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</si>
  <si>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</si>
  <si>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</si>
  <si>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</si>
  <si>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</si>
  <si>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</si>
  <si>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</si>
  <si>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</si>
  <si>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</si>
  <si>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</si>
  <si>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</si>
  <si>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</si>
  <si>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</si>
  <si>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</si>
  <si>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</si>
  <si>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</si>
  <si>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</si>
  <si>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</si>
  <si>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</si>
  <si>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</si>
  <si>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</si>
  <si>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</si>
  <si>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</si>
  <si>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</si>
  <si>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</si>
  <si>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</si>
  <si>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</si>
  <si>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</si>
  <si>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</si>
  <si>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</si>
  <si>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</si>
  <si>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</si>
  <si>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</si>
  <si>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</si>
  <si>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</si>
  <si>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</si>
  <si>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</si>
  <si>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</si>
  <si>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</si>
  <si>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</si>
  <si>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</si>
  <si>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</si>
  <si>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</si>
  <si>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</si>
  <si>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</si>
  <si>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</si>
  <si>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</si>
  <si>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</si>
  <si>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</si>
  <si>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</si>
  <si>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</si>
  <si>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</si>
  <si>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</si>
  <si>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</si>
  <si>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</si>
  <si>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</si>
  <si>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</si>
  <si>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</si>
  <si>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</si>
  <si>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</si>
  <si>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</si>
  <si>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</si>
  <si>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</si>
  <si>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</si>
  <si>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</si>
  <si>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</si>
  <si>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</si>
  <si>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</si>
  <si>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</si>
  <si>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</si>
  <si>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</si>
  <si>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</si>
  <si>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</si>
  <si>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</si>
  <si>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</si>
  <si>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</si>
  <si>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</si>
  <si>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</si>
  <si>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</si>
  <si>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</si>
  <si>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</si>
  <si>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</si>
  <si>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</si>
  <si>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</si>
  <si>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</si>
  <si>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</si>
  <si>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</si>
  <si>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</si>
  <si>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</si>
  <si>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</si>
  <si>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</si>
  <si>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</si>
  <si>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</si>
  <si>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</si>
  <si>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</si>
  <si>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</si>
  <si>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</si>
  <si>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</si>
  <si>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</si>
  <si>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</si>
  <si>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</si>
  <si>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</si>
  <si>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</si>
  <si>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</si>
  <si>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</si>
  <si>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</si>
  <si>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</si>
  <si>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</si>
  <si>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</si>
  <si>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</si>
  <si>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</si>
  <si>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</si>
  <si>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</si>
  <si>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</si>
  <si>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</si>
  <si>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</si>
  <si>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</si>
  <si>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</si>
  <si>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</si>
  <si>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</si>
  <si>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</si>
  <si>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</si>
  <si>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</si>
  <si>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</si>
  <si>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</si>
  <si>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</si>
  <si>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</si>
  <si>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</si>
  <si>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</si>
  <si>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</si>
  <si>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</si>
  <si>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</si>
  <si>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</si>
  <si>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</si>
  <si>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</si>
  <si>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</si>
  <si>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</si>
  <si>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</si>
  <si>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</si>
  <si>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</si>
  <si>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</si>
  <si>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</si>
  <si>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</si>
  <si>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</si>
  <si>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</si>
  <si>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</si>
  <si>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</si>
  <si>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</si>
  <si>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</si>
  <si>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</si>
  <si>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</si>
  <si>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</si>
  <si>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</si>
  <si>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</si>
  <si>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</si>
  <si>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</si>
  <si>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</si>
  <si>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</si>
  <si>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</si>
  <si>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</si>
  <si>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</si>
  <si>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</si>
  <si>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</si>
  <si>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</si>
  <si>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</si>
  <si>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</si>
  <si>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</si>
  <si>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</si>
  <si>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</si>
  <si>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</si>
  <si>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</si>
  <si>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</si>
  <si>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</si>
  <si>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</si>
  <si>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</si>
  <si>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</si>
  <si>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</si>
  <si>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</si>
  <si>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</si>
  <si>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</si>
  <si>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</si>
  <si>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</si>
  <si>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</si>
  <si>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</si>
  <si>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</si>
  <si>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</si>
  <si>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</si>
  <si>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</si>
  <si>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</si>
  <si>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</si>
  <si>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</si>
  <si>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</si>
  <si>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</si>
  <si>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</si>
  <si>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</si>
  <si>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</si>
  <si>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</si>
  <si>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</si>
  <si>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</si>
  <si>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</si>
  <si>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</si>
  <si>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</si>
  <si>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</si>
  <si>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</si>
  <si>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</si>
  <si>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</si>
  <si>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</si>
  <si>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</si>
  <si>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</si>
  <si>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</si>
  <si>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</si>
  <si>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</si>
  <si>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</si>
  <si>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</si>
  <si>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</si>
  <si>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</si>
  <si>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</si>
  <si>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</si>
  <si>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</si>
  <si>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</si>
  <si>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</si>
  <si>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</si>
  <si>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</si>
  <si>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</si>
  <si>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</si>
  <si>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</si>
  <si>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</si>
  <si>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</si>
  <si>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</si>
  <si>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</si>
  <si>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</si>
  <si>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</si>
  <si>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</si>
  <si>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</si>
  <si>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</si>
  <si>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</si>
  <si>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</si>
  <si>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</si>
  <si>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</si>
  <si>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</si>
  <si>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</si>
  <si>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</si>
  <si>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</si>
  <si>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</si>
  <si>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</si>
  <si>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</si>
  <si>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</si>
  <si>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</si>
  <si>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</si>
  <si>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</si>
  <si>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</si>
  <si>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</si>
  <si>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</si>
  <si>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</si>
  <si>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</si>
  <si>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</si>
  <si>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</si>
  <si>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</si>
  <si>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</si>
  <si>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</si>
  <si>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</si>
  <si>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</si>
  <si>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</si>
  <si>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</si>
  <si>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</si>
  <si>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</si>
  <si>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</si>
  <si>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</si>
  <si>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</si>
  <si>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</si>
  <si>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</si>
  <si>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</si>
  <si>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</si>
  <si>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</si>
  <si>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</si>
  <si>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</si>
  <si>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</si>
  <si>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</si>
  <si>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</si>
  <si>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</si>
  <si>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</si>
  <si>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</si>
  <si>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</si>
  <si>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</si>
  <si>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</si>
  <si>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</si>
  <si>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</si>
  <si>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</si>
  <si>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</si>
  <si>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</si>
  <si>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</si>
  <si>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</si>
  <si>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</si>
  <si>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</si>
  <si>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</si>
  <si>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</si>
  <si>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</si>
  <si>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</si>
  <si>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</si>
  <si>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</si>
  <si>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</si>
  <si>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</si>
  <si>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</si>
  <si>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</si>
  <si>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</si>
  <si>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</si>
  <si>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</si>
  <si>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</si>
  <si>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</si>
  <si>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</si>
  <si>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</si>
  <si>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</si>
  <si>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</si>
  <si>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</si>
  <si>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</si>
  <si>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</si>
  <si>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</si>
  <si>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</si>
  <si>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</si>
  <si>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</si>
  <si>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</si>
  <si>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</si>
  <si>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</si>
  <si>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</si>
  <si>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</si>
  <si>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</si>
  <si>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</si>
  <si>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</si>
  <si>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</si>
  <si>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</si>
  <si>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</si>
  <si>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</si>
  <si>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</si>
  <si>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</si>
  <si>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</si>
  <si>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</si>
  <si>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</si>
  <si>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</si>
  <si>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</si>
  <si>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</si>
  <si>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</si>
  <si>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</si>
  <si>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</si>
  <si>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</si>
  <si>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</si>
  <si>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</si>
  <si>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</si>
  <si>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</si>
  <si>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</si>
  <si>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</si>
  <si>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</si>
  <si>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</si>
  <si>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</si>
  <si>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</si>
  <si>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</si>
  <si>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</si>
  <si>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</si>
  <si>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</si>
  <si>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</si>
  <si>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</si>
  <si>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</si>
  <si>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</si>
  <si>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</si>
  <si>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</si>
  <si>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</si>
  <si>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</si>
  <si>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</si>
  <si>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</si>
  <si>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</si>
  <si>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</si>
  <si>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</si>
  <si>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</si>
  <si>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</si>
  <si>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</si>
  <si>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</si>
  <si>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</si>
  <si>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</si>
  <si>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</si>
  <si>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</si>
  <si>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</si>
  <si>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</si>
  <si>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</si>
  <si>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</si>
  <si>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</si>
  <si>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</si>
  <si>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</si>
  <si>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</si>
  <si>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</si>
  <si>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</si>
  <si>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</si>
  <si>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</si>
  <si>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</si>
  <si>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</si>
  <si>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</si>
  <si>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</si>
  <si>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</si>
  <si>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</si>
  <si>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</si>
  <si>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</si>
  <si>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</si>
  <si>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</si>
  <si>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</si>
  <si>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</si>
  <si>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</si>
  <si>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</si>
  <si>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</si>
  <si>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</si>
  <si>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</si>
  <si>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</si>
  <si>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</si>
  <si>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</si>
  <si>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</si>
  <si>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</si>
  <si>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</si>
  <si>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</si>
  <si>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</si>
  <si>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</si>
  <si>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</si>
  <si>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</si>
  <si>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</si>
  <si>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</si>
  <si>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</si>
  <si>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</si>
  <si>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</si>
  <si>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</si>
  <si>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</si>
  <si>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</si>
  <si>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</si>
  <si>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</si>
  <si>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</si>
  <si>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</si>
  <si>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</si>
  <si>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</si>
  <si>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</si>
  <si>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</si>
  <si>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</si>
  <si>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</si>
  <si>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</si>
  <si>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</si>
  <si>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</si>
  <si>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</si>
  <si>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</si>
  <si>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</si>
  <si>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</si>
  <si>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</si>
  <si>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</si>
  <si>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</si>
  <si>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</si>
  <si>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</si>
  <si>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</si>
  <si>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</si>
  <si>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</si>
  <si>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</si>
  <si>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</si>
  <si>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</si>
  <si>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</si>
  <si>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</si>
  <si>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</si>
  <si>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</si>
  <si>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</si>
  <si>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</si>
  <si>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</si>
  <si>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</si>
  <si>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</si>
  <si>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</si>
  <si>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</si>
  <si>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</si>
  <si>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</si>
  <si>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</si>
  <si>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</si>
  <si>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</si>
  <si>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</si>
  <si>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</si>
  <si>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</si>
  <si>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</si>
  <si>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</si>
  <si>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</si>
  <si>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</si>
  <si>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</si>
  <si>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</si>
  <si>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</si>
  <si>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</si>
  <si>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</si>
  <si>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</si>
  <si>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</si>
  <si>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</si>
  <si>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</si>
  <si>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</si>
  <si>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</si>
  <si>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</si>
  <si>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</si>
  <si>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</si>
  <si>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</si>
  <si>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</si>
  <si>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</si>
  <si>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</si>
  <si>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</si>
  <si>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</si>
  <si>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</si>
  <si>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</si>
  <si>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</si>
  <si>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</si>
  <si>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</si>
  <si>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</si>
  <si>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</si>
  <si>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</si>
  <si>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</si>
  <si>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</si>
  <si>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</si>
  <si>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</si>
  <si>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</si>
  <si>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</si>
  <si>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</si>
  <si>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</si>
  <si>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</si>
  <si>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</si>
  <si>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</si>
  <si>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</si>
  <si>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</si>
  <si>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</si>
  <si>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</si>
  <si>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</si>
  <si>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</si>
  <si>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</si>
  <si>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</si>
  <si>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</si>
  <si>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</si>
  <si>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</si>
  <si>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</si>
  <si>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</si>
  <si>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</si>
  <si>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</si>
  <si>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</si>
  <si>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</si>
  <si>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</si>
  <si>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</si>
  <si>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</si>
  <si>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</si>
  <si>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</si>
  <si>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</si>
  <si>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</si>
  <si>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</si>
  <si>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</si>
  <si>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</si>
  <si>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</si>
  <si>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</si>
  <si>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</si>
  <si>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</si>
  <si>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</si>
  <si>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</si>
  <si>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</si>
  <si>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</si>
  <si>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</si>
  <si>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</si>
  <si>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</si>
  <si>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</si>
  <si>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</si>
  <si>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</si>
  <si>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</si>
  <si>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</si>
  <si>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</si>
  <si>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</si>
  <si>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</si>
  <si>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</si>
  <si>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</si>
  <si>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</si>
  <si>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</si>
  <si>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</si>
  <si>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</si>
  <si>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</si>
  <si>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</si>
  <si>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</si>
  <si>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</si>
  <si>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</si>
  <si>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</si>
  <si>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</si>
  <si>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</si>
  <si>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</si>
  <si>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</si>
  <si>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</si>
  <si>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</si>
  <si>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</si>
  <si>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</si>
  <si>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</si>
  <si>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</si>
  <si>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</si>
  <si>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</si>
  <si>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</si>
  <si>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</si>
  <si>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</si>
  <si>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</si>
  <si>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</si>
  <si>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</si>
  <si>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</si>
  <si>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</si>
  <si>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</si>
  <si>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</si>
  <si>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</si>
  <si>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</si>
  <si>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</si>
  <si>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</si>
  <si>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</si>
  <si>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</si>
  <si>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</si>
  <si>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</si>
  <si>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</si>
  <si>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</si>
  <si>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</si>
  <si>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</si>
  <si>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</si>
  <si>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</si>
  <si>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</si>
  <si>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</si>
  <si>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</si>
  <si>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</si>
  <si>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</si>
  <si>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</si>
  <si>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</si>
  <si>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</si>
  <si>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</si>
  <si>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</si>
  <si>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</si>
  <si>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</si>
  <si>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</si>
  <si>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</si>
  <si>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</si>
  <si>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</si>
  <si>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</si>
  <si>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</si>
  <si>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</si>
  <si>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</si>
  <si>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</si>
  <si>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</si>
  <si>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</si>
  <si>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</si>
  <si>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</si>
  <si>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</si>
  <si>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</si>
  <si>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</si>
  <si>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</si>
  <si>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</si>
  <si>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</si>
  <si>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</si>
  <si>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</si>
  <si>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</si>
  <si>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</si>
  <si>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</si>
  <si>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</si>
  <si>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</si>
  <si>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</si>
  <si>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</si>
  <si>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</si>
  <si>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</si>
  <si>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</si>
  <si>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</si>
  <si>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</si>
  <si>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</si>
  <si>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</si>
  <si>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</si>
  <si>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</si>
  <si>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</si>
  <si>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</si>
  <si>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</si>
  <si>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</si>
  <si>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</si>
  <si>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</si>
  <si>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</si>
  <si>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</si>
  <si>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</si>
  <si>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</si>
  <si>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</si>
  <si>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</si>
  <si>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</si>
  <si>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</si>
  <si>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</si>
  <si>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</si>
  <si>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</si>
  <si>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</si>
  <si>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</si>
  <si>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</si>
  <si>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</si>
  <si>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</si>
  <si>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</si>
  <si>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</si>
  <si>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</si>
  <si>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</si>
  <si>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</si>
  <si>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</si>
  <si>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</si>
  <si>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</si>
  <si>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</si>
  <si>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</si>
  <si>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</si>
  <si>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</si>
  <si>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</si>
  <si>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</si>
  <si>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</si>
  <si>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</si>
  <si>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</si>
  <si>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</si>
  <si>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</si>
  <si>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</si>
  <si>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</si>
  <si>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</si>
  <si>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</si>
  <si>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</si>
  <si>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</si>
  <si>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</si>
  <si>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</si>
  <si>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</si>
  <si>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</si>
  <si>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</si>
  <si>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</si>
  <si>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</si>
  <si>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</si>
  <si>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</si>
  <si>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</si>
  <si>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</si>
  <si>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</si>
  <si>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</si>
  <si>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</si>
  <si>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</si>
  <si>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</si>
  <si>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</si>
  <si>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</si>
  <si>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</si>
  <si>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</si>
  <si>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</si>
  <si>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</si>
  <si>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</si>
  <si>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</si>
  <si>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</si>
  <si>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</si>
  <si>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</si>
  <si>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</si>
  <si>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</si>
  <si>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</si>
  <si>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</si>
  <si>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</si>
  <si>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</si>
  <si>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</si>
  <si>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</si>
  <si>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</si>
  <si>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</si>
  <si>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</si>
  <si>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</si>
  <si>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</si>
  <si>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</si>
  <si>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</si>
  <si>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</si>
  <si>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</si>
  <si>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</si>
  <si>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</si>
  <si>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</si>
  <si>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</si>
  <si>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</si>
  <si>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</si>
  <si>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</si>
  <si>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</si>
  <si>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</si>
  <si>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</si>
  <si>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</si>
  <si>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</si>
  <si>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</si>
  <si>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</si>
  <si>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</si>
  <si>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</si>
  <si>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</si>
  <si>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</si>
  <si>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</si>
  <si>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</si>
  <si>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</si>
  <si>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</si>
  <si>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</si>
  <si>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</si>
  <si>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</si>
  <si>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</si>
  <si>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</si>
  <si>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</si>
  <si>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</si>
  <si>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</si>
  <si>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</si>
  <si>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</si>
  <si>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</si>
  <si>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</si>
  <si>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</si>
  <si>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</si>
  <si>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</si>
  <si>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</si>
  <si>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</si>
  <si>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</si>
  <si>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</si>
  <si>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</si>
  <si>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</si>
  <si>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</si>
  <si>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</si>
  <si>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</si>
  <si>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</si>
  <si>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</si>
  <si>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</si>
  <si>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</si>
  <si>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</si>
  <si>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</si>
  <si>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</si>
  <si>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</si>
  <si>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</si>
  <si>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</si>
  <si>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</si>
  <si>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</si>
  <si>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</si>
  <si>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</si>
  <si>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</si>
  <si>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</si>
  <si>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</si>
  <si>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</si>
  <si>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</si>
  <si>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</si>
  <si>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</si>
  <si>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</si>
  <si>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</si>
  <si>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</si>
  <si>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</si>
  <si>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</si>
  <si>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</si>
  <si>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</si>
  <si>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</si>
  <si>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</si>
  <si>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</si>
  <si>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</si>
  <si>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</si>
  <si>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</si>
  <si>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</si>
  <si>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</si>
  <si>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</si>
  <si>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</si>
  <si>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</si>
  <si>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</si>
  <si>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</si>
  <si>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</si>
  <si>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</si>
  <si>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</si>
  <si>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</si>
  <si>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</si>
  <si>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</si>
  <si>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</si>
  <si>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</si>
  <si>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</si>
  <si>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</si>
  <si>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</si>
  <si>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</si>
  <si>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</si>
  <si>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</si>
  <si>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</si>
  <si>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</si>
  <si>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</si>
  <si>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</si>
  <si>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</si>
  <si>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</si>
  <si>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</si>
  <si>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</si>
  <si>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</si>
  <si>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</si>
  <si>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</si>
  <si>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</si>
  <si>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</si>
  <si>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</si>
  <si>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</si>
  <si>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</si>
  <si>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</si>
  <si>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</si>
  <si>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</si>
  <si>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</si>
  <si>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</si>
  <si>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</si>
  <si>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</si>
  <si>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</si>
  <si>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</si>
  <si>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</si>
  <si>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</si>
  <si>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</si>
  <si>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</si>
  <si>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</si>
  <si>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</si>
  <si>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</si>
  <si>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</si>
  <si>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</si>
  <si>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</si>
  <si>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</si>
  <si>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</si>
  <si>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</si>
  <si>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</si>
  <si>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</si>
  <si>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</si>
  <si>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</si>
  <si>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</si>
  <si>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</si>
  <si>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</si>
  <si>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</si>
  <si>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</si>
  <si>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</si>
  <si>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</si>
  <si>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</si>
  <si>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</si>
  <si>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</si>
  <si>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</si>
  <si>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</si>
  <si>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</si>
  <si>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</si>
  <si>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</si>
  <si>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</si>
  <si>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</si>
  <si>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</si>
  <si>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</si>
  <si>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</si>
  <si>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</si>
  <si>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</si>
  <si>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</si>
  <si>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</si>
  <si>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</si>
  <si>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</si>
  <si>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</si>
  <si>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</si>
  <si>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</si>
  <si>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</si>
  <si>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</si>
  <si>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</si>
  <si>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</si>
  <si>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</si>
  <si>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</si>
  <si>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</si>
  <si>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</si>
  <si>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</si>
  <si>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</si>
  <si>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</si>
  <si>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</si>
  <si>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</si>
  <si>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</si>
  <si>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</si>
  <si>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</si>
  <si>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</si>
  <si>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</si>
  <si>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</si>
  <si>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</si>
  <si>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</si>
  <si>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</si>
  <si>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</si>
  <si>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</si>
  <si>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</si>
  <si>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</si>
  <si>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</si>
  <si>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</si>
  <si>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</si>
  <si>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</si>
  <si>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</si>
  <si>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</si>
  <si>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</si>
  <si>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</si>
  <si>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</si>
  <si>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</si>
  <si>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</si>
  <si>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</si>
  <si>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</si>
  <si>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</si>
  <si>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</si>
  <si>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</si>
  <si>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</si>
  <si>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</si>
  <si>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</si>
  <si>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</si>
  <si>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</si>
  <si>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</si>
  <si>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</si>
  <si>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</si>
  <si>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</si>
  <si>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</si>
  <si>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</si>
  <si>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</si>
  <si>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</si>
  <si>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</si>
  <si>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</si>
  <si>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</si>
  <si>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</si>
  <si>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</si>
  <si>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</si>
  <si>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</si>
  <si>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</si>
  <si>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</si>
  <si>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</si>
  <si>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</si>
  <si>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</si>
  <si>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</si>
  <si>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</si>
  <si>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</si>
  <si>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</si>
  <si>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</si>
  <si>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</si>
  <si>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</si>
  <si>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</si>
  <si>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</si>
  <si>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</si>
  <si>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</si>
  <si>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</si>
  <si>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</si>
  <si>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</si>
  <si>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</si>
  <si>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</si>
  <si>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</si>
  <si>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</si>
  <si>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</si>
  <si>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</si>
  <si>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</si>
  <si>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</si>
  <si>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</si>
  <si>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</si>
  <si>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</si>
  <si>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</si>
  <si>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</si>
  <si>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</si>
  <si>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</si>
  <si>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</si>
  <si>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</si>
  <si>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</si>
  <si>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</si>
  <si>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</si>
  <si>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</si>
  <si>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</si>
  <si>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</si>
  <si>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</si>
  <si>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</si>
  <si>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</si>
  <si>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</si>
  <si>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</si>
  <si>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</si>
  <si>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</si>
  <si>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</si>
  <si>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</si>
  <si>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</si>
  <si>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</si>
  <si>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</si>
  <si>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</si>
  <si>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</si>
  <si>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</si>
  <si>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</si>
  <si>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</si>
  <si>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</si>
  <si>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</si>
  <si>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</si>
  <si>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</si>
  <si>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</si>
  <si>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</si>
  <si>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</si>
  <si>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</si>
  <si>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</si>
  <si>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</si>
  <si>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</si>
  <si>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</si>
  <si>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</si>
  <si>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</si>
  <si>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</si>
  <si>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</si>
  <si>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</si>
  <si>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</si>
  <si>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</si>
  <si>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</si>
  <si>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</si>
  <si>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</si>
  <si>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</si>
  <si>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</si>
  <si>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</si>
  <si>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</si>
  <si>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</si>
  <si>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</si>
  <si>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</si>
  <si>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</si>
  <si>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</si>
  <si>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</si>
  <si>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</si>
  <si>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</si>
  <si>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</si>
  <si>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</si>
  <si>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</si>
  <si>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</si>
  <si>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</si>
  <si>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</si>
  <si>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</si>
  <si>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</si>
  <si>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</si>
  <si>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</si>
  <si>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</si>
  <si>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</si>
  <si>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</si>
  <si>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</si>
  <si>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</si>
  <si>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</si>
  <si>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</si>
  <si>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</si>
  <si>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</si>
  <si>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</si>
  <si>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</si>
  <si>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</si>
  <si>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</si>
  <si>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</si>
  <si>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</si>
  <si>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</si>
  <si>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</si>
  <si>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</si>
  <si>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</si>
  <si>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</si>
  <si>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</si>
  <si>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</si>
  <si>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</si>
  <si>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</si>
  <si>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</si>
  <si>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</si>
  <si>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</si>
  <si>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</si>
  <si>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</si>
  <si>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</si>
  <si>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</si>
  <si>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</si>
  <si>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</si>
  <si>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</si>
  <si>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</si>
  <si>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</si>
  <si>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</si>
  <si>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</si>
  <si>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</si>
  <si>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</si>
  <si>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</si>
  <si>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</si>
  <si>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</si>
  <si>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</si>
  <si>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</si>
  <si>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</si>
  <si>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</si>
  <si>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</si>
  <si>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</si>
  <si>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</si>
  <si>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</si>
  <si>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</si>
  <si>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</si>
  <si>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</si>
  <si>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</si>
  <si>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</si>
  <si>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</si>
  <si>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</si>
  <si>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</si>
  <si>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</si>
  <si>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</si>
  <si>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</si>
  <si>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</si>
  <si>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</si>
  <si>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</si>
  <si>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</si>
  <si>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</si>
  <si>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</si>
  <si>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</si>
  <si>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</si>
  <si>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</si>
  <si>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</si>
  <si>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</si>
  <si>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</si>
  <si>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</si>
  <si>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</si>
  <si>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</si>
  <si>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</si>
  <si>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</si>
  <si>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</si>
  <si>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</si>
  <si>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</si>
  <si>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</si>
  <si>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</si>
  <si>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</si>
  <si>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</si>
  <si>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</si>
  <si>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</si>
  <si>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</si>
  <si>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</si>
  <si>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</si>
  <si>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</si>
  <si>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</si>
  <si>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</si>
  <si>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</si>
  <si>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</si>
  <si>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</si>
  <si>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</si>
  <si>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</si>
  <si>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</si>
  <si>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</si>
  <si>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</si>
  <si>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</si>
  <si>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</si>
  <si>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</si>
  <si>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</si>
  <si>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</si>
  <si>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</si>
  <si>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</si>
  <si>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</si>
  <si>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</si>
  <si>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</si>
  <si>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</si>
  <si>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</si>
  <si>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</si>
  <si>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</si>
  <si>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</si>
  <si>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</si>
  <si>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</si>
  <si>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</si>
  <si>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</si>
  <si>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</si>
  <si>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</si>
  <si>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</si>
  <si>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</si>
  <si>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</si>
  <si>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</si>
  <si>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</si>
  <si>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</si>
  <si>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</si>
  <si>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</si>
  <si>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</si>
  <si>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</si>
  <si>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</si>
  <si>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</si>
  <si>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</si>
  <si>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</si>
  <si>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</si>
  <si>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</si>
  <si>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</si>
  <si>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</si>
  <si>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</si>
  <si>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</si>
  <si>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</si>
  <si>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</si>
  <si>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</si>
  <si>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</si>
  <si>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</si>
  <si>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</si>
  <si>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</si>
  <si>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</si>
  <si>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</si>
  <si>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</si>
  <si>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</si>
  <si>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</si>
  <si>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</si>
  <si>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</si>
  <si>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</si>
  <si>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</si>
  <si>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</si>
  <si>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</si>
  <si>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</si>
  <si>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</si>
  <si>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</si>
  <si>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</si>
  <si>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</si>
  <si>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</si>
  <si>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</si>
  <si>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</si>
  <si>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</si>
  <si>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</si>
  <si>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</si>
  <si>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</si>
  <si>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</si>
  <si>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</si>
  <si>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</si>
  <si>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</si>
  <si>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</si>
  <si>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</si>
  <si>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</si>
  <si>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</si>
  <si>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</si>
  <si>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</si>
  <si>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</si>
  <si>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</si>
  <si>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</si>
  <si>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</si>
  <si>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</si>
  <si>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</si>
  <si>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</si>
  <si>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</si>
  <si>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</si>
  <si>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</si>
  <si>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</si>
  <si>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</si>
  <si>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</si>
  <si>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</si>
  <si>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</si>
  <si>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</si>
  <si>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</si>
  <si>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</si>
  <si>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</si>
  <si>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</si>
  <si>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</si>
  <si>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</si>
  <si>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</si>
  <si>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</si>
  <si>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</si>
  <si>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</si>
  <si>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</si>
  <si>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</si>
  <si>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</si>
  <si>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</si>
  <si>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</si>
  <si>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</si>
  <si>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</si>
  <si>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</si>
  <si>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</si>
  <si>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</si>
  <si>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</si>
  <si>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</si>
  <si>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</si>
  <si>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</si>
  <si>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</si>
  <si>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</si>
  <si>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</si>
  <si>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</si>
  <si>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</si>
  <si>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</si>
  <si>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</si>
  <si>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</si>
  <si>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</si>
  <si>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</si>
  <si>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</si>
  <si>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</si>
  <si>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</si>
  <si>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</si>
  <si>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</si>
  <si>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</si>
  <si>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</si>
  <si>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</si>
  <si>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</si>
  <si>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</si>
  <si>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</si>
  <si>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</si>
  <si>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</si>
  <si>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</si>
  <si>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</si>
  <si>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</si>
  <si>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</si>
  <si>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</si>
  <si>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</si>
  <si>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</si>
  <si>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</si>
  <si>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</si>
  <si>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</si>
  <si>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</si>
  <si>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</si>
  <si>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</si>
  <si>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</si>
  <si>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</si>
  <si>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</si>
  <si>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</si>
  <si>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</si>
  <si>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</si>
  <si>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</si>
  <si>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</si>
  <si>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</si>
  <si>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</si>
  <si>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</si>
  <si>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</si>
  <si>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</si>
  <si>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</si>
  <si>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</si>
  <si>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</si>
  <si>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</si>
  <si>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</si>
  <si>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</si>
  <si>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</si>
  <si>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</si>
  <si>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</si>
  <si>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</si>
  <si>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</si>
  <si>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</si>
  <si>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</si>
  <si>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</si>
  <si>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</si>
  <si>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</si>
  <si>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</si>
  <si>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</si>
  <si>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</si>
  <si>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</si>
  <si>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</si>
  <si>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</si>
  <si>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</si>
  <si>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</si>
  <si>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</si>
  <si>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</si>
  <si>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</si>
  <si>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</si>
  <si>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</si>
  <si>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</si>
  <si>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</si>
  <si>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</si>
  <si>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</si>
  <si>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</si>
  <si>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</si>
  <si>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</si>
  <si>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</si>
  <si>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</si>
  <si>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</si>
  <si>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</si>
  <si>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</si>
  <si>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</si>
  <si>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</si>
  <si>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</si>
  <si>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</si>
  <si>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</si>
  <si>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</si>
  <si>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</si>
  <si>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</si>
  <si>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</si>
  <si>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</si>
  <si>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</si>
  <si>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</si>
  <si>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</si>
  <si>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</si>
  <si>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</si>
  <si>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</si>
  <si>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</si>
  <si>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</si>
  <si>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</si>
  <si>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</si>
  <si>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</si>
  <si>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</si>
  <si>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</si>
  <si>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</si>
  <si>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</si>
  <si>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</si>
  <si>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</si>
  <si>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</si>
  <si>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</si>
  <si>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</si>
  <si>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</si>
  <si>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</si>
  <si>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</si>
  <si>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</si>
  <si>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</si>
  <si>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</si>
  <si>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</si>
  <si>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</si>
  <si>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</si>
  <si>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</si>
  <si>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</si>
  <si>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</si>
  <si>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</si>
  <si>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</si>
  <si>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</si>
  <si>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</si>
  <si>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</si>
  <si>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</si>
  <si>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</si>
  <si>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</si>
  <si>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</si>
  <si>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</si>
  <si>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</si>
  <si>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</si>
  <si>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</si>
  <si>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</si>
  <si>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</si>
  <si>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</si>
  <si>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</si>
  <si>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</si>
  <si>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</si>
  <si>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</si>
  <si>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</si>
  <si>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</si>
  <si>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</si>
  <si>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</si>
  <si>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</si>
  <si>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</si>
  <si>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</si>
  <si>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</si>
  <si>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</si>
  <si>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</si>
  <si>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</si>
  <si>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</si>
  <si>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</si>
  <si>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</si>
  <si>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</si>
  <si>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</si>
  <si>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</si>
  <si>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</si>
  <si>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</si>
  <si>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</si>
  <si>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</si>
  <si>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</si>
  <si>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</si>
  <si>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</si>
  <si>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</si>
  <si>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</si>
  <si>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</si>
  <si>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</si>
  <si>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</si>
  <si>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</si>
  <si>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</si>
  <si>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</si>
  <si>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</si>
  <si>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</si>
  <si>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</si>
  <si>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</si>
  <si>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</si>
  <si>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</si>
  <si>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</si>
  <si>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</si>
  <si>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</si>
  <si>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</si>
  <si>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</si>
  <si>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</si>
  <si>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</si>
  <si>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</si>
  <si>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</si>
  <si>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</si>
  <si>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</si>
  <si>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</si>
  <si>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</si>
  <si>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</si>
  <si>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</si>
  <si>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</si>
  <si>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</si>
  <si>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</si>
  <si>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</si>
  <si>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</si>
  <si>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</si>
  <si>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</si>
  <si>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</si>
  <si>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</si>
  <si>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</si>
  <si>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</si>
  <si>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</si>
  <si>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</si>
  <si>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</si>
  <si>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</si>
  <si>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</si>
  <si>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</si>
  <si>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</si>
  <si>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</si>
  <si>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</si>
  <si>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</si>
  <si>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</si>
  <si>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</si>
  <si>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</si>
  <si>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</si>
  <si>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</si>
  <si>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</si>
  <si>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</si>
  <si>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</si>
  <si>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</si>
  <si>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</si>
  <si>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</si>
  <si>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</si>
  <si>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</si>
  <si>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</si>
  <si>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</si>
  <si>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</si>
  <si>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</si>
  <si>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</si>
  <si>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</si>
  <si>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</si>
  <si>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</si>
  <si>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</si>
  <si>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</si>
  <si>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</si>
  <si>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</si>
  <si>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</si>
  <si>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</si>
  <si>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</si>
  <si>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</si>
  <si>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</si>
  <si>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</si>
  <si>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</si>
  <si>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</si>
  <si>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</si>
  <si>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</si>
  <si>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</si>
  <si>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</si>
  <si>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</si>
  <si>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</si>
  <si>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</si>
  <si>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</si>
  <si>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</si>
  <si>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</si>
  <si>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</si>
  <si>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</si>
  <si>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</si>
  <si>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</si>
  <si>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</si>
  <si>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</si>
  <si>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</si>
  <si>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</si>
  <si>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</si>
  <si>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</si>
  <si>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</si>
  <si>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</si>
  <si>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</si>
  <si>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</si>
  <si>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</si>
  <si>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</si>
  <si>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</si>
  <si>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</si>
  <si>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</si>
  <si>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</si>
  <si>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</si>
  <si>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</si>
  <si>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</si>
  <si>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</si>
  <si>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</si>
  <si>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</si>
  <si>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</si>
  <si>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</si>
  <si>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</si>
  <si>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</si>
  <si>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</si>
  <si>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</si>
  <si>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</si>
  <si>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</si>
  <si>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</si>
  <si>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</si>
  <si>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</si>
  <si>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</si>
  <si>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</si>
  <si>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</si>
  <si>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</si>
  <si>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</si>
  <si>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</si>
  <si>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</si>
  <si>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</si>
  <si>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</si>
  <si>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</si>
  <si>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</si>
  <si>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</si>
  <si>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</si>
  <si>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</si>
  <si>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</si>
  <si>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</si>
  <si>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</si>
  <si>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</si>
  <si>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</si>
  <si>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</si>
  <si>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</si>
  <si>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</si>
  <si>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</si>
  <si>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</si>
  <si>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</si>
  <si>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</si>
  <si>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</si>
  <si>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</si>
  <si>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</si>
  <si>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</si>
  <si>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</si>
  <si>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</si>
  <si>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</si>
  <si>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</si>
  <si>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</si>
  <si>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</si>
  <si>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</si>
  <si>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</si>
  <si>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</si>
  <si>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</si>
  <si>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</si>
  <si>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</si>
  <si>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</si>
  <si>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</si>
  <si>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</si>
  <si>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</si>
  <si>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</si>
  <si>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</si>
  <si>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</si>
  <si>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</si>
  <si>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</si>
  <si>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</si>
  <si>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</si>
  <si>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</si>
  <si>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</si>
  <si>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</si>
  <si>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</si>
  <si>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</si>
  <si>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</si>
  <si>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</si>
  <si>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</si>
  <si>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</si>
  <si>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</si>
  <si>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</si>
  <si>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</si>
  <si>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</si>
  <si>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</si>
  <si>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</si>
  <si>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</si>
  <si>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</si>
  <si>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</si>
  <si>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</si>
  <si>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</si>
  <si>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</si>
  <si>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</si>
  <si>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</si>
  <si>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</si>
  <si>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</si>
  <si>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</si>
  <si>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</si>
  <si>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</si>
  <si>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</si>
  <si>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</si>
  <si>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</si>
  <si>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</si>
  <si>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</si>
  <si>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</si>
  <si>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</si>
  <si>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</si>
  <si>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</si>
  <si>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</si>
  <si>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</si>
  <si>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</si>
  <si>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</si>
  <si>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</si>
  <si>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</si>
  <si>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</si>
  <si>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</si>
  <si>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</si>
  <si>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</si>
  <si>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</si>
  <si>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</si>
  <si>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</si>
  <si>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</si>
  <si>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</si>
  <si>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</si>
  <si>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</si>
  <si>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</si>
  <si>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</si>
  <si>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</si>
  <si>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</si>
  <si>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</si>
  <si>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</si>
  <si>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</si>
  <si>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</si>
  <si>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</si>
  <si>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</si>
  <si>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</si>
  <si>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</si>
  <si>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</si>
  <si>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</si>
  <si>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</si>
  <si>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</si>
  <si>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</si>
  <si>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</si>
  <si>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</si>
  <si>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</si>
  <si>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</si>
  <si>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</si>
  <si>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</si>
  <si>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</si>
  <si>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</si>
  <si>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</si>
  <si>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</si>
  <si>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</si>
  <si>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</si>
  <si>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</si>
  <si>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</si>
  <si>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</si>
  <si>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</si>
  <si>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</si>
  <si>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</si>
  <si>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</si>
  <si>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</si>
  <si>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</si>
  <si>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</si>
  <si>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</si>
  <si>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</si>
  <si>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</si>
  <si>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</si>
  <si>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</si>
  <si>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</si>
  <si>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</si>
  <si>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</si>
  <si>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</si>
  <si>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</si>
  <si>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</si>
  <si>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</si>
  <si>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</si>
  <si>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</si>
  <si>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</si>
  <si>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</si>
  <si>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</si>
  <si>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</si>
  <si>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</si>
  <si>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</si>
  <si>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</si>
  <si>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</si>
  <si>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</si>
  <si>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</si>
  <si>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</si>
  <si>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</si>
  <si>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</si>
  <si>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</si>
  <si>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</si>
  <si>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</si>
  <si>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</si>
  <si>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</si>
  <si>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</si>
  <si>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</si>
  <si>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</si>
  <si>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</si>
  <si>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</si>
  <si>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</si>
  <si>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</si>
  <si>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</si>
  <si>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</si>
  <si>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</si>
  <si>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</si>
  <si>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</si>
  <si>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</si>
  <si>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</si>
  <si>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</si>
  <si>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</si>
  <si>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</si>
  <si>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</si>
  <si>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</si>
  <si>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</si>
  <si>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</si>
  <si>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</si>
  <si>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</si>
  <si>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</si>
  <si>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</si>
  <si>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</si>
  <si>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</si>
  <si>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</si>
  <si>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</si>
  <si>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</si>
  <si>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</si>
  <si>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</si>
  <si>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</si>
  <si>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</si>
  <si>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</si>
  <si>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</si>
  <si>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</si>
  <si>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</si>
  <si>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</si>
  <si>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</si>
  <si>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</si>
  <si>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</si>
  <si>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</si>
  <si>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</si>
  <si>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</si>
  <si>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</si>
  <si>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</si>
  <si>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</si>
  <si>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</si>
  <si>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</si>
  <si>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</si>
  <si>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</si>
  <si>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</si>
  <si>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</si>
  <si>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</si>
  <si>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</si>
  <si>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</si>
  <si>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</si>
  <si>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</si>
  <si>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</si>
  <si>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</si>
  <si>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</si>
  <si>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</si>
  <si>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</si>
  <si>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</si>
  <si>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</si>
  <si>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</si>
  <si>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</si>
  <si>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</si>
  <si>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</si>
  <si>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</si>
  <si>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</si>
  <si>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</si>
  <si>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</si>
  <si>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</si>
  <si>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</si>
  <si>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</si>
  <si>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</si>
  <si>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</si>
  <si>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</si>
  <si>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</si>
  <si>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</si>
  <si>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</si>
  <si>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</si>
  <si>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</si>
  <si>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</si>
  <si>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</si>
  <si>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</si>
  <si>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</si>
  <si>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</si>
  <si>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</si>
  <si>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</si>
  <si>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</si>
  <si>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</si>
  <si>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</si>
  <si>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</si>
  <si>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</si>
  <si>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</si>
  <si>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</si>
  <si>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</si>
  <si>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</si>
  <si>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</si>
  <si>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</si>
  <si>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</si>
  <si>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</si>
  <si>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</si>
  <si>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</si>
  <si>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</si>
  <si>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</si>
  <si>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</si>
  <si>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</si>
  <si>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</si>
  <si>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</si>
  <si>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</si>
  <si>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</si>
  <si>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</si>
  <si>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</si>
  <si>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</si>
  <si>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</si>
  <si>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</si>
  <si>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</si>
  <si>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</si>
  <si>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</si>
  <si>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</si>
  <si>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</si>
  <si>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</si>
  <si>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</si>
  <si>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</si>
  <si>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</si>
  <si>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</si>
  <si>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</si>
  <si>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</si>
  <si>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</si>
  <si>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</si>
  <si>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</si>
  <si>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</si>
  <si>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</si>
  <si>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</si>
  <si>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</si>
  <si>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</si>
  <si>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</si>
  <si>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</si>
  <si>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</si>
  <si>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</si>
  <si>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</si>
  <si>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</si>
  <si>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</si>
  <si>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</si>
  <si>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</si>
  <si>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</si>
  <si>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</si>
  <si>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</si>
  <si>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</si>
  <si>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</si>
  <si>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</si>
  <si>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</si>
  <si>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</si>
  <si>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</si>
  <si>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</si>
  <si>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</si>
  <si>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</si>
  <si>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</si>
  <si>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</si>
  <si>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</si>
  <si>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</si>
  <si>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</si>
  <si>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</si>
  <si>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</si>
  <si>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</si>
  <si>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</si>
  <si>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</si>
  <si>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</si>
  <si>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</si>
  <si>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</si>
  <si>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</si>
  <si>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</si>
  <si>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</si>
  <si>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</si>
  <si>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</si>
  <si>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</si>
  <si>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</si>
  <si>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</si>
  <si>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</si>
  <si>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</si>
  <si>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</si>
  <si>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</si>
  <si>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</si>
  <si>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</si>
  <si>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</si>
  <si>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</si>
  <si>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</si>
  <si>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</si>
  <si>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</si>
  <si>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</si>
  <si>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</si>
  <si>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</si>
  <si>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</si>
  <si>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</si>
  <si>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</si>
  <si>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</si>
  <si>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</si>
  <si>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</si>
  <si>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</si>
  <si>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</si>
  <si>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</si>
  <si>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</si>
  <si>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</si>
  <si>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</si>
  <si>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</si>
  <si>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</si>
  <si>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</si>
  <si>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</si>
  <si>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</si>
  <si>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</si>
  <si>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</si>
  <si>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</si>
  <si>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</si>
  <si>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</si>
  <si>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</si>
  <si>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</si>
  <si>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</si>
  <si>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</si>
  <si>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</si>
  <si>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</si>
  <si>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</si>
  <si>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</si>
  <si>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</si>
  <si>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</si>
  <si>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</si>
  <si>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</si>
  <si>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</si>
  <si>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</si>
  <si>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</si>
  <si>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</si>
  <si>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</si>
  <si>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</si>
  <si>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</si>
  <si>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</si>
  <si>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</si>
  <si>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</si>
  <si>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</si>
  <si>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</si>
  <si>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</si>
  <si>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</si>
  <si>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</si>
  <si>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</si>
  <si>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</si>
  <si>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</si>
  <si>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</si>
  <si>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</si>
  <si>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</si>
  <si>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</si>
  <si>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</si>
  <si>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</si>
  <si>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</si>
  <si>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</si>
  <si>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</si>
  <si>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</si>
  <si>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</si>
  <si>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</si>
  <si>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</si>
  <si>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</si>
  <si>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</si>
  <si>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</si>
  <si>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</si>
  <si>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</si>
  <si>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</si>
  <si>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</si>
  <si>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</si>
  <si>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</si>
  <si>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</si>
  <si>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</si>
  <si>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</si>
  <si>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</si>
  <si>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</si>
  <si>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</si>
  <si>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</si>
  <si>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</si>
  <si>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</si>
  <si>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</si>
  <si>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</si>
  <si>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</si>
  <si>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</si>
  <si>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</si>
  <si>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</si>
  <si>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</si>
  <si>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</si>
  <si>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</si>
  <si>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</si>
  <si>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</si>
  <si>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</si>
  <si>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</si>
  <si>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</si>
  <si>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</si>
  <si>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</si>
  <si>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</si>
  <si>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</si>
  <si>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</si>
  <si>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</si>
  <si>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</si>
  <si>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</si>
  <si>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</si>
  <si>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</si>
  <si>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</si>
  <si>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</si>
  <si>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</si>
  <si>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</si>
  <si>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</si>
  <si>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</si>
  <si>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</si>
  <si>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</si>
  <si>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</si>
  <si>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</si>
  <si>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</si>
  <si>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</si>
  <si>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</si>
  <si>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</si>
  <si>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</si>
  <si>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</si>
  <si>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</si>
  <si>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</si>
  <si>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</si>
  <si>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</si>
  <si>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</si>
  <si>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</si>
  <si>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</si>
  <si>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</si>
  <si>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</si>
  <si>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</si>
  <si>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</si>
  <si>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</si>
  <si>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</si>
  <si>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</si>
  <si>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</si>
  <si>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</si>
  <si>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</si>
  <si>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</si>
  <si>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</si>
  <si>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</si>
  <si>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</si>
  <si>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</si>
  <si>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</si>
  <si>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</si>
  <si>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</si>
  <si>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</si>
  <si>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</si>
  <si>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</si>
  <si>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</si>
  <si>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</si>
  <si>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</si>
  <si>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</si>
  <si>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</si>
  <si>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</si>
  <si>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</si>
  <si>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</si>
  <si>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</si>
  <si>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</si>
  <si>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</si>
  <si>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</si>
  <si>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</si>
  <si>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</si>
  <si>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</si>
  <si>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</si>
  <si>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</si>
  <si>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</si>
  <si>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</si>
  <si>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</si>
  <si>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</si>
  <si>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</si>
  <si>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</si>
  <si>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</si>
  <si>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</si>
  <si>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</si>
  <si>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</si>
  <si>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</si>
  <si>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</si>
  <si>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</si>
  <si>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</si>
  <si>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</si>
  <si>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</si>
  <si>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</si>
  <si>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</si>
  <si>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</si>
  <si>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</si>
  <si>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</si>
  <si>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</si>
  <si>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</si>
  <si>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</si>
  <si>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</si>
  <si>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</si>
  <si>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</si>
  <si>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</si>
  <si>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</si>
  <si>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</si>
  <si>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</si>
  <si>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</si>
  <si>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</si>
  <si>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</si>
  <si>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</si>
  <si>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</si>
  <si>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</si>
  <si>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</si>
  <si>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</si>
  <si>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</si>
  <si>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</si>
  <si>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</si>
  <si>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</si>
  <si>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</si>
  <si>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</si>
  <si>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</si>
  <si>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</si>
  <si>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</si>
  <si>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</si>
  <si>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</si>
  <si>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</si>
  <si>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</si>
  <si>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</si>
  <si>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</si>
  <si>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</si>
  <si>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</si>
  <si>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</si>
  <si>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</si>
  <si>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</si>
  <si>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</si>
  <si>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</si>
  <si>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</si>
  <si>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</si>
  <si>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</si>
  <si>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</si>
  <si>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</si>
  <si>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</si>
  <si>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</si>
  <si>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</si>
  <si>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</si>
  <si>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</si>
  <si>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</si>
  <si>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</si>
  <si>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</si>
  <si>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</si>
  <si>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</si>
  <si>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</si>
  <si>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</si>
  <si>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</si>
  <si>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</si>
  <si>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</si>
  <si>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</si>
  <si>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</si>
  <si>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</si>
  <si>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</si>
  <si>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</si>
  <si>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</si>
  <si>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</si>
  <si>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</si>
  <si>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</si>
  <si>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</si>
  <si>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</si>
  <si>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</si>
  <si>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</si>
  <si>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</si>
  <si>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</si>
  <si>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</si>
  <si>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</si>
  <si>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</si>
  <si>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</si>
  <si>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</si>
  <si>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</si>
  <si>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</si>
  <si>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</si>
  <si>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</si>
  <si>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</si>
  <si>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</si>
  <si>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</si>
  <si>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</si>
  <si>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</si>
  <si>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</si>
  <si>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</si>
  <si>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</si>
  <si>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</si>
  <si>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</si>
  <si>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</si>
  <si>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</si>
  <si>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</si>
  <si>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</si>
  <si>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</si>
  <si>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</si>
  <si>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</si>
  <si>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</si>
  <si>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</si>
  <si>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</si>
  <si>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</si>
  <si>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</si>
  <si>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</si>
  <si>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</si>
  <si>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</si>
  <si>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</si>
  <si>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</si>
  <si>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</si>
  <si>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</si>
  <si>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</si>
  <si>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</si>
  <si>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</si>
  <si>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</si>
  <si>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</si>
  <si>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</si>
  <si>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</si>
  <si>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</si>
  <si>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</si>
  <si>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</si>
  <si>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</si>
  <si>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</si>
  <si>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</si>
  <si>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</si>
  <si>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</si>
  <si>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</si>
  <si>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</si>
  <si>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</si>
  <si>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</si>
  <si>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</si>
  <si>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</si>
  <si>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</si>
  <si>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</si>
  <si>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</si>
  <si>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</si>
  <si>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</si>
  <si>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</si>
  <si>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</si>
  <si>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</si>
  <si>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</si>
  <si>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</si>
  <si>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</si>
  <si>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</si>
  <si>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</si>
  <si>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</si>
  <si>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</si>
  <si>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</si>
  <si>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</si>
  <si>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</si>
  <si>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</si>
  <si>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</si>
  <si>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</si>
  <si>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</si>
  <si>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</si>
  <si>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</si>
  <si>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</si>
  <si>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</si>
  <si>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</si>
  <si>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</si>
  <si>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</si>
  <si>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</si>
  <si>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</si>
  <si>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</si>
  <si>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</si>
  <si>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</si>
  <si>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</si>
  <si>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</si>
  <si>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</si>
  <si>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</si>
  <si>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</si>
  <si>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</si>
  <si>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</si>
  <si>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</si>
  <si>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</si>
  <si>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</si>
  <si>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</si>
  <si>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</si>
  <si>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</si>
  <si>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</si>
  <si>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</si>
  <si>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</si>
  <si>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</si>
  <si>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</si>
  <si>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</si>
  <si>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</si>
  <si>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</si>
  <si>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</si>
  <si>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</si>
  <si>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</si>
  <si>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</si>
  <si>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</si>
  <si>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</si>
  <si>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</si>
  <si>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</si>
  <si>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</si>
  <si>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</si>
  <si>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</si>
  <si>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</si>
  <si>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</si>
  <si>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</si>
  <si>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</si>
  <si>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</si>
  <si>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</si>
  <si>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</si>
  <si>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</si>
  <si>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</si>
  <si>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</si>
  <si>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</si>
  <si>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</si>
  <si>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</si>
  <si>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</si>
  <si>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</si>
  <si>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</si>
  <si>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</si>
  <si>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</si>
  <si>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</si>
  <si>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</si>
  <si>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</si>
  <si>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</si>
  <si>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</si>
  <si>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</si>
  <si>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</si>
  <si>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</si>
  <si>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</si>
  <si>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</si>
  <si>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</si>
  <si>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</si>
  <si>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</si>
  <si>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</si>
  <si>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</si>
  <si>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</si>
  <si>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</si>
  <si>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</si>
  <si>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</si>
  <si>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</si>
  <si>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</si>
  <si>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</si>
  <si>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</si>
  <si>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</si>
  <si>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</si>
  <si>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</si>
  <si>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</si>
  <si>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</si>
  <si>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</si>
  <si>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</si>
  <si>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</si>
  <si>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</si>
  <si>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</si>
  <si>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</si>
  <si>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</si>
  <si>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</si>
  <si>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</si>
  <si>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</si>
  <si>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</si>
  <si>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</si>
  <si>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</si>
  <si>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</si>
  <si>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</si>
  <si>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</si>
  <si>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</si>
  <si>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</si>
  <si>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</si>
  <si>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</si>
  <si>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</si>
  <si>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</si>
  <si>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</si>
  <si>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</si>
  <si>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</si>
  <si>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</si>
  <si>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</si>
  <si>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</si>
  <si>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</si>
  <si>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</si>
  <si>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</si>
  <si>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</si>
  <si>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</si>
  <si>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</si>
  <si>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</si>
  <si>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</si>
  <si>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</si>
  <si>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</si>
  <si>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</si>
  <si>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</si>
  <si>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</si>
  <si>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</si>
  <si>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</si>
  <si>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</si>
  <si>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</si>
  <si>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</si>
  <si>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</si>
  <si>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</si>
  <si>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</si>
  <si>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</si>
  <si>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</si>
  <si>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</si>
  <si>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</si>
  <si>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</si>
  <si>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</si>
  <si>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</si>
  <si>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</si>
  <si>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</si>
  <si>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</si>
  <si>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</si>
  <si>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</si>
  <si>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</si>
  <si>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</si>
  <si>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</si>
  <si>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</si>
  <si>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</si>
  <si>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</si>
  <si>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</si>
  <si>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</si>
  <si>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</si>
  <si>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</si>
  <si>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</si>
  <si>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</si>
  <si>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</si>
  <si>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</si>
  <si>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</si>
  <si>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</si>
  <si>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</si>
  <si>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</si>
  <si>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</si>
  <si>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</si>
  <si>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</si>
  <si>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</si>
  <si>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</si>
  <si>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</si>
  <si>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</si>
  <si>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</si>
  <si>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</si>
  <si>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</si>
  <si>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</si>
  <si>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</si>
  <si>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</si>
  <si>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</si>
  <si>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</si>
  <si>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</si>
  <si>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</si>
  <si>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</si>
  <si>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</si>
  <si>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</si>
  <si>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</si>
  <si>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</si>
  <si>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</si>
  <si>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</si>
  <si>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</si>
  <si>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</si>
  <si>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</si>
  <si>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</si>
  <si>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</si>
  <si>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</si>
  <si>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</si>
  <si>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</si>
  <si>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</si>
  <si>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</si>
  <si>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</si>
  <si>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</si>
  <si>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</si>
  <si>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</si>
  <si>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</si>
  <si>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</si>
  <si>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</si>
  <si>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</si>
  <si>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</si>
  <si>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</si>
  <si>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</si>
  <si>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</si>
  <si>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</si>
  <si>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</si>
  <si>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</si>
  <si>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</si>
  <si>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</si>
  <si>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</si>
  <si>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</si>
  <si>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</si>
  <si>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</si>
  <si>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</si>
  <si>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</si>
  <si>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</si>
  <si>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</si>
  <si>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</si>
  <si>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</si>
  <si>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</si>
  <si>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</si>
  <si>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</si>
  <si>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</si>
  <si>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</si>
  <si>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</si>
  <si>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</si>
  <si>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</si>
  <si>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</si>
  <si>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</si>
  <si>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</si>
  <si>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</si>
  <si>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</si>
  <si>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</si>
  <si>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</si>
  <si>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</si>
  <si>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</si>
  <si>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</si>
  <si>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</si>
  <si>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</si>
  <si>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</si>
  <si>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</si>
  <si>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</si>
  <si>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</si>
  <si>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</si>
  <si>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</si>
  <si>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</si>
  <si>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</si>
  <si>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</si>
  <si>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</si>
  <si>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</si>
  <si>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</si>
  <si>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</si>
  <si>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</si>
  <si>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</si>
  <si>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</si>
  <si>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</si>
  <si>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</si>
  <si>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</si>
  <si>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</si>
  <si>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</si>
  <si>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</si>
  <si>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</si>
  <si>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</si>
  <si>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</si>
  <si>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</si>
  <si>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</si>
  <si>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</si>
  <si>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</si>
  <si>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</si>
  <si>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</si>
  <si>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</si>
  <si>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</si>
  <si>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</si>
  <si>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</si>
  <si>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</si>
  <si>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</si>
  <si>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</si>
  <si>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</si>
  <si>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</si>
  <si>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</si>
  <si>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</si>
  <si>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</si>
  <si>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</si>
  <si>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</si>
  <si>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</si>
  <si>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</si>
  <si>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</si>
  <si>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</si>
  <si>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</si>
  <si>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</si>
  <si>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</si>
  <si>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</si>
  <si>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</si>
  <si>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</si>
  <si>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</si>
  <si>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</si>
  <si>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</si>
  <si>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</si>
  <si>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</si>
  <si>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</si>
  <si>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</si>
  <si>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</si>
  <si>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</si>
  <si>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</si>
  <si>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PCM-20251010-00000048</t>
  </si>
  <si>
    <t>Sceco power cut in building,team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</si>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</sst>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277.14634560185368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0.20567430555820465</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45940.09477152778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45940.09477152778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45940.09477152778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45940.09477152778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45940.09477152778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45940.09477152778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45940.09477152778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45940.09477152778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45940.09477152778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45940.09477152778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45940.09477152778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45940.09477152778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45940.09477152778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45940.09477152778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45940.09477152778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45940.09477152778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45940.09477152778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45940.09477152778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45940.09477152778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45940.09477152778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45940.09477152778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45940.09477152778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45940.09477152778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45940.09477152778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45940.09477152778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45940.09477152778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45940.09477152778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45940.09477152778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45940.09477152778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45940.09477152778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45940.09477152778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45940.09477152778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45940.09477152778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45940.09477152778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45940.09477152778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45940.09477152778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45940.09477152778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45940.09477152778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45940.09477152778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45940.09477152778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45940.09477152778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45940.09477152778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45940.09477152778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45940.09477152778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45940.09477152778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45940.09477152778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45940.09477152778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45940.09477152778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45940.09477152778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45940.09477152778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45940.09477152778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45940.09477152778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45940.09477152778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45940.09477152778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45940.09477152778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45940.09477152778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45940.09477152778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45940.09477152778</v>
      </c>
      <c r="H61" s="144"/>
      <c r="I61" s="142" t="str">
        <f>IFERROR(VLOOKUP(D61,DB!A:F,6,0),"")</f>
        <v/>
      </c>
      <c r="J61" s="65" t="str">
        <f>IFERROR(VLOOKUP(D61,DB!A:G,7,0),"")</f>
        <v/>
      </c>
      <c r="K61" s="146"/>
      <c r="L61" s="147" t="str">
        <f>IFERROR(VLOOKUP(D61,DB!A:I,9,0),"")</f>
        <v/>
      </c>
      <c r="M61" s="70"/>
      <c r="N61" s="70"/>
      <c r="O61" s="70"/>
    </row>
  </sheetData>
  <customSheetViews>
    <customSheetView guid="{F6042A99-DD27-4453-835D-0834D95730CC}" filter="1" showAutoFilter="1">
      <pageMargins left="0" right="0" top="0" bottom="0" header="0" footer="0"/>
      <autoFilter ref="B1:M1" xr:uid="{167DDB0A-E92E-4EFE-A409-7395BD6FF951}"/>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133.36768819444842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115.09493356481835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t="s">
        <v>38964</v>
      </c>
      <c r="F6" s="121">
        <v>45939.713171296295</v>
      </c>
      <c r="G6" s="122">
        <f ca="1">IFERROR(NOW()-F6,"-")</f>
        <v>0.3816002314852085</v>
      </c>
      <c r="H6" s="121">
        <v>45939.707615740743</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9651</v>
      </c>
      <c r="E7" s="120" t="s">
        <v>38964</v>
      </c>
      <c r="F7" s="121">
        <v>45940.046620370369</v>
      </c>
      <c r="G7" s="122">
        <f ca="1">IFERROR(NOW()-F7,"-")</f>
        <v>4.8151157410757151E-2</v>
      </c>
      <c r="H7" s="121">
        <v>45939.997314814813</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45940.09477152778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45940.09477152778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45940.09477152778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45940.09477152778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45940.09477152778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45940.09477152778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45940.09477152778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45940.09477152778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45940.09477152778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45940.09477152778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45940.09477152778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45940.09477152778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45940.09477152778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45940.09477152778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45940.09477152778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45940.09477152778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45940.09477152778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45940.09477152778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45940.09477152778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45940.09477152778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45940.09477152778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45940.09477152778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45940.09477152778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45940.09477152778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45940.09477152778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45940.09477152778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45940.09477152778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45940.09477152778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45940.09477152778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45940.09477152778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45940.09477152778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45940.09477152778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45940.09477152778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45940.09477152778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45940.09477152778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45940.09477152778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45940.09477152778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45940.09477152778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45940.09477152778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45940.09477152778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45940.09477152778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45940.09477152778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45940.09477152778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45940.09477152778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45940.09477152778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45940.09477152778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45940.09477152778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45940.09477152778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45940.09477152778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45940.09477152778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45940.09477152778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45940.09477152778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45940.09477152778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45940.09477152778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45940.09477152778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45940.09477152778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45940.09477152778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45940.09477152778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45940.09477152778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45940.09477152778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45940.09477152778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45940.09477152778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45940.09477152778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45940.09477152778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45940.09477152778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45940.09477152778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45940.09477152778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45940.09477152778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45940.09477152778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45940.09477152778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45940.09477152778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45940.09477152778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45940.09477152778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45940.09477152778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45940.09477152778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45940.09477152778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45940.09477152778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45940.09477152778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45940.09477152778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45940.09477152778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45940.09477152778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45940.09477152778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45940.09477152778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45940.09477152778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45940.09477152778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45940.09477152778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45940.09477152778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45940.09477152778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45940.09477152778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45940.09477152778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45940.09477152778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45940.09477152778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45940.09477152778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45940.09477152778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45940.09477152778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45940.09477152778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45940.09477152778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45940.09477152778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45940.09477152778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45940.09477152778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45940.09477152778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45940.09477152778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45940.09477152778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45940.09477152778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45940.09477152778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45940.09477152778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45940.09477152778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45940.09477152778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45940.09477152778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45940.09477152778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45940.09477152778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45940.09477152778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45940.09477152778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45940.09477152778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45940.09477152778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45940.09477152778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45940.09477152778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45940.09477152778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45940.09477152778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45940.09477152778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45940.09477152778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45940.09477152778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45940.09477152778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45940.09477152778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45940.09477152778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45940.09477152778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45940.09477152778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45940.09477152778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45940.09477152778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45940.09477152778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45940.09477152778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45940.09477152778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45940.09477152778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45940.09477152778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45940.09477152778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45940.09477152778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45940.09477152778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45940.09477152778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45940.09477152778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45940.09477152778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45940.09477152778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45940.09477152778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45940.09477152778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45940.09477152778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45940.09477152778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45940.09477152778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45940.09477152778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45940.09477152778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45940.09477152778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45940.09477152778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45940.09477152778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45940.09477152778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45940.09477152778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45940.09477152778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45940.09477152778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45940.09477152778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45940.09477152778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45940.09477152778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45940.09477152778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45940.09477152778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45940.09477152778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45940.09477152778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45940.09477152778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45940.09477152778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45940.09477152778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45940.09477152778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45940.09477152778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45940.09477152778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45940.09477152778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45940.09477152778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45940.09477152778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45940.09477152778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45940.09477152778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45940.09477152778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45940.09477152778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45940.09477152778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45940.09477152778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45940.09477152778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45940.09477152778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45940.09477152778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45940.09477152778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tabSelected="1" workbookViewId="0">
      <selection activeCell="D13" sqref="D1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45940.09477152778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45940.09477152778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45940.09477152778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45940.09477152778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45940.09477152778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45940.09477152778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45940.09477152778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45940.09477152778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45940.09477152778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45940.09477152778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45940.09477152778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45940.09477152778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45940.09477152778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45940.09477152778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45940.09477152778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45940.09477152778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45940.09477152778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45940.09477152778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45940.09477152778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45940.09477152778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45940.09477152778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45940.09477152778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45940.09477152778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45940.09477152778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45940.09477152778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45940.09477152778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45940.09477152778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45940.09477152778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45940.09477152778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45940.09477152778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45940.09477152778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45940.09477152778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45940.09477152778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45940.09477152778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45940.09477152778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45940.09477152778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45940.09477152778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45940.09477152778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45940.09477152778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45940.09477152778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45940.09477152778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45940.09477152778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45940.09477152778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45940.09477152778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45940.09477152778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45940.09477152778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45940.09477152778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45940.09477152778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45940.09477152778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45940.09477152778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45940.09477152778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45940.09477152778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45940.09477152778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45940.09477152778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45940.09477152778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45940.09477152778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45940.09477152778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45940.09477152778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45940.09477152778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45940.09477152778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45940.09477152778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45940.09477152778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45940.09477152778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45940.09477152778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45940.09477152778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45940.09477152778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45940.09477152778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45940.09477152778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45940.09477152778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45940.09477152778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45940.09477152778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45940.09477152778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45940.09477152778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45940.09477152778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45940.09477152778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45940.09477152778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45940.09477152778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45940.09477152778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45940.09477152778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45940.09477152778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45940.09477152778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45940.09477152778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45940.09477152778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45940.09477152778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45940.09477152778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45940.09477152778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45940.09477152778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45940.09477152778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45940.09477152778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45940.09477152778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45940.09477152778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45940.09477152778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45940.09477152778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45940.09477152778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45940.09477152778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45940.09477152778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45940.09477152778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45940.09477152778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45940.09477152778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45940.09477152778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45940.09477152778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45940.09477152778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45940.09477152778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45940.09477152778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45940.09477152778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45940.09477152778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45940.09477152778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45940.09477152778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45940.09477152778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45940.09477152778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45940.09477152778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45940.09477152778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45940.09477152778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45940.09477152778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45940.09477152778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45940.09477152778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45940.09477152778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45940.09477152778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45940.09477152778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45940.09477152778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45940.09477152778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45940.09477152778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45940.09477152778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45940.09477152778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45940.09477152778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45940.09477152778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45940.09477152778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45940.09477152778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45940.09477152778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45940.09477152778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45940.09477152778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45940.09477152778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45940.09477152778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45940.09477152778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45940.09477152778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45940.09477152778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45940.09477152778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45940.09477152778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45940.09477152778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45940.09477152778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45940.09477152778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45940.09477152778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45940.09477152778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45940.09477152778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45940.09477152778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45940.09477152778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45940.09477152778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45940.09477152778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45940.09477152778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45940.09477152778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45940.09477152778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45940.09477152778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45940.09477152778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45940.09477152778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45940.09477152778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45940.09477152778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45940.09477152778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45940.09477152778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45940.09477152778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45940.09477152778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45940.09477152778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45940.09477152778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45940.09477152778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45940.09477152778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45940.09477152778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45940.09477152778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45940.09477152778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45940.09477152778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45940.09477152778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45940.09477152778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45940.09477152778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45940.09477152778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45940.09477152778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45940.09477152778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45940.09477152778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45940.09477152778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45940.09477152778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45940.09477152778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45940.09477152778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45940.09477152778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45940.09477152778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45940.09477152778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45940.09477152778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45940.09477152778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45940.09477152778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45940.09477152778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45940.09477152778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45940.09477152778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45940.09477152778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45940.09477152778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45940.09477152778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45940.09477152778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45940.09477152778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45940.09477152778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45940.09477152778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45940.09477152778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45940.09477152778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45940.09477152778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45940.09477152778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45940.09477152778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45940.09477152778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45940.09477152778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45940.09477152778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45940.09477152778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45940.09477152778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45940.09477152778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45940.09477152778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45940.09477152778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45940.09477152778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45940.09477152778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45940.09477152778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45940.09477152778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45940.09477152778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45940.09477152778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45940.09477152778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45940.09477152778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45940.09477152778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45940.09477152778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45940.09477152778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45940.09477152778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45940.09477152778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45940.09477152778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45940.09477152778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45940.09477152778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45940.09477152778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45940.09477152778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45940.09477152778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45940.09477152778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45940.09477152778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45940.09477152778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45940.09477152778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45940.09477152778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45940.09477152778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45940.09477152778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45940.09477152778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45940.09477152778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45940.09477152778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45940.09477152778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45940.09477152778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45940.09477152778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45940.09477152778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45940.09477152778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45940.09477152778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45940.09477152778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45940.09477152778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45940.09477152778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45940.09477152778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45940.09477152778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45940.09477152778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45940.09477152778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45940.09477152778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45940.09477152778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45940.09477152778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45940.09477152778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45940.09477152778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45940.09477152778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45940.09477152778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45940.09477152778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45940.09477152778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45940.09477152778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45940.09477152778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45940.09477152778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45940.09477152778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45940.09477152778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45940.09477152778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45940.09477152778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45940.09477152778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45940.09477152778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45940.09477152778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45940.09477152778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45940.09477152778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45940.09477152778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45940.09477152778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45940.09477152778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45940.09477152778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45940.09477152778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45940.09477152778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45940.09477152778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45940.09477152778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45940.09477152778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45940.09477152778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45940.09477152778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45940.09477152778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45940.09477152778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45940.09477152778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45940.09477152778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45940.09477152778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45940.09477152778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45940.09477152778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45940.09477152778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45940.09477152778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45940.09477152778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45940.09477152778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45940.09477152778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45940.09477152778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45940.09477152778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45940.09477152778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45940.09477152778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45940.09477152778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45940.09477152778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45940.09477152778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45940.09477152778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45940.09477152778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45940.09477152778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45940.09477152778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45940.09477152778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45940.09477152778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45940.09477152778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45940.09477152778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45940.09477152778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45940.09477152778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45940.09477152778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45940.09477152778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45940.09477152778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45940.09477152778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45940.09477152778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45940.09477152778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45940.09477152778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45940.09477152778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45940.09477152778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45940.09477152778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45940.09477152778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45940.09477152778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45940.09477152778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45940.09477152778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45940.09477152778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45940.09477152778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45940.09477152778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45940.09477152778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45940.09477152778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45940.09477152778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45940.09477152778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45940.09477152778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45940.09477152778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45940.09477152778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45940.09477152778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45940.09477152778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45940.09477152778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45940.09477152778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45940.09477152778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45940.09477152778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45940.09477152778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45940.09477152778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45940.09477152778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45940.09477152778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45940.09477152778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45940.09477152778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45940.09477152778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45940.09477152778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45940.09477152778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45940.09477152778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45940.09477152778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45940.09477152778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45940.09477152778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45940.09477152778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45940.09477152778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45940.09477152778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45940.09477152778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45940.09477152778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45940.09477152778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45940.09477152778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45940.09477152778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45940.09477152778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45940.09477152778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45940.09477152778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45940.09477152778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45940.09477152778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45940.09477152778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45940.09477152778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45940.09477152778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45940.09477152778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45940.09477152778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45940.09477152778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45940.09477152778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45940.09477152778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45940.09477152778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45940.09477152778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45940.09477152778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45940.09477152778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45940.09477152778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45940.09477152778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45940.09477152778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45940.09477152778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45940.09477152778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45940.09477152778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45940.09477152778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45940.09477152778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45940.09477152778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45940.09477152778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45940.09477152778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45940.09477152778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45940.09477152778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45940.09477152778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45940.09477152778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45940.09477152778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45940.09477152778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45940.09477152778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45940.09477152778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45940.09477152778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45940.09477152778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45940.09477152778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45940.09477152778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45940.09477152778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45940.09477152778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45940.09477152778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45940.09477152778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45940.09477152778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45940.09477152778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45940.09477152778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45940.09477152778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45940.09477152778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45940.09477152778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45940.09477152778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45940.09477152778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45940.09477152778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45940.09477152778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45940.09477152778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45940.09477152778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45940.09477152778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45940.09477152778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45940.09477152778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45940.09477152778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45940.09477152778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45940.09477152778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45940.09477152778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45940.09477152778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45940.09477152778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45940.09477152778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45940.09477152778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45940.09477152778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45940.09477152778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45940.09477152778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45940.09477152778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45940.09477152778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45940.09477152778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45940.09477152778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45940.09477152778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45940.09477152778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45940.09477152778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45940.09477152778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45940.09477152778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45940.09477152778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45940.09477152778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45940.09477152778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45940.09477152778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45940.09477152778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45940.09477152778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45940.09477152778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45940.09477152778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45940.09477152778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45940.09477152778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45940.09477152778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45940.09477152778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45940.09477152778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45940.09477152778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45940.09477152778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45940.09477152778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45940.09477152778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45940.09477152778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45940.09477152778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45940.09477152778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45940.09477152778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45940.09477152778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45940.09477152778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45940.09477152778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45940.09477152778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45940.09477152778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45940.09477152778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45940.09477152778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45940.09477152778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45940.09477152778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45940.09477152778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45940.09477152778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45940.09477152778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45940.09477152778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45940.09477152778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45940.09477152778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45940.09477152778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45940.09477152778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45940.09477152778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45940.09477152778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45940.09477152778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45940.09477152778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45940.09477152778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45940.09477152778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45940.09477152778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45940.09477152778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45940.09477152778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45940.09477152778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45940.09477152778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45940.09477152778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45940.09477152778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45940.09477152778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45940.09477152778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45940.09477152778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45940.09477152778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45940.09477152778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45940.09477152778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45940.09477152778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45940.09477152778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45940.09477152778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45940.09477152778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45940.09477152778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45940.09477152778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45940.09477152778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45940.09477152778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45940.09477152778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45940.09477152778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45940.09477152778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45940.09477152778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45940.09477152778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45940.09477152778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45940.09477152778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45940.09477152778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45940.09477152778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45940.09477152778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45940.09477152778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45940.09477152778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45940.09477152778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45940.09477152778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45940.09477152778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45940.09477152778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45940.09477152778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45940.09477152778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45940.09477152778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45940.09477152778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45940.09477152778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45940.09477152778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45940.09477152778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45940.09477152778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45940.09477152778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45940.09477152778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45940.09477152778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45940.09477152778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45940.09477152778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45940.09477152778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45940.09477152778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45940.09477152778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45940.09477152778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45940.09477152778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45940.09477152778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45940.09477152778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45940.09477152778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45940.09477152778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45940.09477152778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45940.09477152778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45940.09477152778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45940.09477152778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45940.09477152778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45940.09477152778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45940.09477152778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45940.09477152778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45940.09477152778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45940.09477152778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45940.09477152778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45940.09477152778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45940.09477152778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45940.09477152778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45940.09477152778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45940.09477152778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45940.09477152778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45940.09477152778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45940.09477152778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45940.09477152778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45940.09477152778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45940.09477152778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45940.09477152778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45940.09477152778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45940.09477152778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45940.09477152778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45940.09477152778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45940.09477152778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45940.09477152778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45940.09477152778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45940.09477152778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45940.09477152778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45940.09477152778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45940.09477152778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45940.09477152778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45940.09477152778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45940.09477152778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45940.09477152778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45940.09477152778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45940.09477152778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45940.09477152778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45940.09477152778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45940.09477152778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45940.09477152778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45940.09477152778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45940.09477152778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45940.09477152778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45940.09477152778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45940.09477152778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45940.09477152778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45940.09477152778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45940.09477152778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45940.09477152778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45940.09477152778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45940.09477152778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45940.09477152778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45940.09477152778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45940.09477152778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45940.09477152778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45940.09477152778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45940.09477152778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45940.09477152778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45940.09477152778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45940.09477152778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45940.09477152778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45940.09477152778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45940.09477152778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45940.09477152778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45940.09477152778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45940.09477152778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45940.09477152778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45940.09477152778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45940.09477152778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45940.09477152778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45940.09477152778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45940.09477152778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45940.09477152778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45940.09477152778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45940.09477152778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45940.09477152778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45940.09477152778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45940.09477152778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45940.09477152778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45940.09477152778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45940.09477152778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45940.09477152778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45940.09477152778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45940.09477152778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45940.09477152778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45940.09477152778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45940.09477152778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45940.09477152778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45940.09477152778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45940.09477152778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45940.09477152778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45940.09477152778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45940.09477152778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45940.09477152778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45940.09477152778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45940.09477152778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45940.09477152778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45940.09477152778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45940.09477152778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45940.09477152778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45940.09477152778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45940.09477152778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45940.09477152778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45940.09477152778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45940.09477152778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45940.09477152778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45940.09477152778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45940.09477152778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45940.09477152778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45940.09477152778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45940.09477152778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45940.09477152778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45940.09477152778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45940.09477152778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45940.09477152778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45940.09477152778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45940.09477152778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45940.09477152778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45940.09477152778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45940.09477152778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45940.09477152778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45940.09477152778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45940.09477152778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45940.09477152778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45940.09477152778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45940.09477152778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45940.09477152778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45940.09477152778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45940.09477152778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45940.09477152778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45940.09477152778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45940.09477152778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45940.09477152778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45940.09477152778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45940.09477152778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45940.09477152778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45940.09477152778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45940.09477152778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45940.09477152778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45940.09477152778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45940.09477152778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45940.09477152778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45940.09477152778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45940.09477152778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45940.09477152778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45940.09477152778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45940.09477152778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45940.09477152778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45940.09477152778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45940.09477152778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45940.09477152778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45940.09477152778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45940.09477152778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45940.09477152778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45940.09477152778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45940.09477152778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45940.09477152778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45940.09477152778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45940.09477152778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45940.09477152778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45940.09477152778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45940.09477152778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45940.09477152778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45940.09477152778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45940.09477152778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45940.09477152778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45940.09477152778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45940.09477152778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45940.09477152778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45940.09477152778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45940.09477152778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45940.09477152778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45940.09477152778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45940.09477152778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45940.09477152778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45940.09477152778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45940.09477152778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45940.09477152778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45940.09477152778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45940.09477152778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45940.09477152778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45940.09477152778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45940.09477152778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45940.09477152778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45940.09477152778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45940.09477152778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45940.09477152778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45940.09477152778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45940.09477152778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45940.09477152778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45940.09477152778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45940.09477152778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45940.09477152778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45940.09477152778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45940.09477152778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45940.09477152778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45940.09477152778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45940.09477152778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45940.09477152778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45940.09477152778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45940.09477152778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45940.09477152778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45940.09477152778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45940.09477152778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45940.09477152778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45940.09477152778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45940.09477152778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45940.09477152778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45940.09477152778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45940.09477152778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45940.09477152778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45940.09477152778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45940.09477152778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45940.09477152778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45940.09477152778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45940.09477152778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45940.09477152778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45940.09477152778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45940.09477152778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45940.09477152778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45940.09477152778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45940.09477152778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45940.09477152778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45940.09477152778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45940.09477152778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45940.09477152778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45940.09477152778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45940.09477152778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45940.09477152778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45940.09477152778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45940.09477152778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45940.09477152778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45940.09477152778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45940.09477152778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45940.09477152778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45940.09477152778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45940.09477152778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45940.09477152778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45940.09477152778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45940.09477152778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45940.09477152778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45940.09477152778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45940.09477152778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45940.09477152778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45940.09477152778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45940.09477152778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45940.09477152778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45940.09477152778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45940.09477152778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45940.09477152778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45940.09477152778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45940.09477152778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45940.09477152778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45940.09477152778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45940.09477152778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45940.09477152778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45940.09477152778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45940.09477152778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45940.09477152778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45940.09477152778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45940.09477152778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45940.09477152778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45940.09477152778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45940.09477152778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45940.09477152778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45940.09477152778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45940.09477152778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45940.09477152778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45940.09477152778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45940.09477152778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45940.09477152778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45940.09477152778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45940.09477152778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45940.09477152778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45940.09477152778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45940.09477152778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45940.09477152778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45940.09477152778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45940.09477152778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45940.09477152778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45940.09477152778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45940.09477152778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45940.09477152778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45940.09477152778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45940.09477152778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45940.09477152778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45940.09477152778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45940.09477152778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45940.09477152778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45940.09477152778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45940.09477152778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45940.09477152778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45940.09477152778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45940.09477152778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45940.09477152778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45940.09477152778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45940.09477152778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45940.09477152778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45940.09477152778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45940.09477152778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45940.09477152778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45940.09477152778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45940.09477152778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45940.09477152778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45940.09477152778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45940.09477152778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45940.09477152778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45940.09477152778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45940.09477152778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45940.09477152778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45940.09477152778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45940.09477152778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45940.09477152778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45940.09477152778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45940.09477152778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45940.09477152778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45940.09477152778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45940.09477152778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45940.09477152778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45940.09477152778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45940.09477152778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45940.09477152778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45940.09477152778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45940.09477152778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45940.09477152778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45940.09477152778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45940.09477152778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45940.09477152778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45940.09477152778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45940.09477152778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45940.09477152778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45940.09477152778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45940.09477152778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45940.09477152778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45940.09477152778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45940.09477152778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45940.09477152778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45940.09477152778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45940.09477152778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45940.09477152778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45940.09477152778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45940.09477152778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45940.09477152778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45940.09477152778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45940.09477152778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45940.09477152778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45940.09477152778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45940.09477152778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45940.09477152778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45940.09477152778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45940.09477152778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45940.09477152778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45940.09477152778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45940.09477152778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45940.09477152778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45940.09477152778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45940.09477152778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45940.09477152778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45940.09477152778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45940.09477152778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45940.09477152778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45940.09477152778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45940.09477152778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45940.09477152778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45940.09477152778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45940.09477152778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45940.09477152778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45940.09477152778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45940.09477152778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45940.09477152778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45940.09477152778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45940.09477152778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45940.09477152778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45940.09477152778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45940.09477152778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45940.09477152778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45940.09477152778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45940.09477152778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45940.09477152778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45940.09477152778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45940.09477152778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45940.09477152778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45940.09477152778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45940.09477152778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45940.09477152778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45940.09477152778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45940.09477152778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45940.09477152778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45940.09477152778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45940.09477152778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45940.09477152778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45940.09477152778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45940.09477152778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45940.09477152778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45940.09477152778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45940.09477152778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45940.09477152778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45940.09477152778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45940.09477152778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45940.09477152778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45940.09477152778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45940.09477152778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45940.09477152778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45940.09477152778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45940.09477152778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45940.09477152778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45940.09477152778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45940.09477152778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45940.09477152778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45940.09477152778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45940.09477152778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45940.09477152778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45940.09477152778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45940.09477152778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45940.09477152778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45940.09477152778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45940.09477152778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45940.09477152778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45940.09477152778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45940.09477152778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45940.09477152778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45940.09477152778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45940.09477152778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45940.09477152778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45940.09477152778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45940.09477152778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45940.09477152778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45940.09477152778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45940.09477152778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45940.09477152778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45940.09477152778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45940.09477152778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45940.09477152778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45940.09477152778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45940.09477152778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45940.09477152778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45940.09477152778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45940.09477152778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45940.09477152778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45940.09477152778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45940.09477152778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45940.09477152778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45940.09477152778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45940.09477152778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45940.09477152778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45940.09477152778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45940.09477152778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45940.09477152778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45940.09477152778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45940.09477152778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45940.09477152778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45940.09477152778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45940.09477152778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45940.09477152778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45940.09477152778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45940.09477152778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45940.09477152778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45940.09477152778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45940.09477152778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45940.09477152778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45940.09477152778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45940.09477152778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45940.09477152778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45940.09477152778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45940.09477152778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45940.09477152778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45940.09477152778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45940.09477152778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45940.09477152778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45940.09477152778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45940.09477152778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45940.09477152778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45940.09477152778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45940.09477152778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45940.09477152778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45940.09477152778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45940.09477152778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45940.09477152778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45940.09477152778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45940.09477152778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45940.09477152778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45940.09477152778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45940.09477152778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45940.09477152778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45940.09477152778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45940.09477152778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45940.09477152778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45940.09477152778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45940.09477152778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45940.09477152778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45940.09477152778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45940.09477152778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45940.09477152778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45940.09477152778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45940.09477152778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45940.09477152778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45940.09477152778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45940.09477152778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45940.09477152778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45940.09477152778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45940.09477152778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45940.09477152778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45940.09477152778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45940.09477152778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45940.09477152778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45940.09477152778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45940.09477152778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45940.09477152778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45940.09477152778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45940.09477152778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45940.09477152778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45940.09477152778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45940.09477152778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45940.09477152778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45940.09477152778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45940.09477152778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45940.09477152778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45940.09477152778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45940.09477152778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45940.09477152778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45940.09477152778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45940.09477152778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45940.09477152778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45940.09477152778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45940.09477152778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45940.09477152778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45940.09477152778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45940.09477152778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45940.09477152778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45940.09477152778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45940.09477152778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45940.09477152778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45940.09477152778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45940.09477152778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45940.09477152778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45940.09477152778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45940.09477152778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45940.09477152778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45940.09477152778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45940.09477152778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45940.09477152778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45940.09477152778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45940.09477152778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45940.09477152778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45940.09477152778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45940.09477152778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45940.09477152778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45940.09477152778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45940.09477152778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45940.09477152778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45940.09477152778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45940.09477152778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45940.09477152778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45940.09477152778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45940.09477152778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45940.09477152778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45940.09477152778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45940.09477152778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45940.09477152778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45940.09477152778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45940.09477152778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45940.09477152778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45940.09477152778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45940.09477152778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45940.09477152778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45940.09477152778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45940.09477152778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45940.09477152778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45940.09477152778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45940.09477152778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45940.09477152778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45940.09477152778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45940.09477152778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45940.09477152778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45940.09477152778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45940.09477152778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45940.09477152778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45940.09477152778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45940.09477152778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45940.09477152778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45940.09477152778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45940.09477152778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45940.09477152778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45940.09477152778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45940.09477152778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45940.09477152778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45940.09477152778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45940.09477152778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45940.09477152778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45940.09477152778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45940.09477152778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45940.09477152778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45940.09477152778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45940.09477152778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45940.09477152778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45940.09477152778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45940.09477152778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45940.09477152778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45940.09477152778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45940.09477152778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45940.09477152778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45940.09477152778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45940.09477152778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45940.09477152778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45940.09477152778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45940.09477152778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45940.09477152778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45940.09477152778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45940.09477152778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45940.09477152778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45940.09477152778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45940.09477152778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45940.09477152778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45940.09477152778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45940.09477152778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45940.09477152778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45940.09477152778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45940.09477152778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45940.09477152778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45940.09477152778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45940.09477152778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45940.09477152778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45940.09477152778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45940.09477152778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45940.09477152778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45940.09477152778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45940.09477152778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45940.09477152778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45940.09477152778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45940.09477152778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45940.09477152778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45940.09477152778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45940.09477152778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45940.09477152778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45940.09477152778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45940.09477152778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45940.09477152778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45940.09477152778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45940.09477152778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45940.09477152778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45940.09477152778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45940.09477152778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45940.09477152778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236.61405393518362</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99" t="s">
        <v>36646</v>
      </c>
      <c r="E3" s="104" t="s">
        <v>38964</v>
      </c>
      <c r="F3" s="131">
        <v>45939.557245370372</v>
      </c>
      <c r="G3" s="132">
        <f ca="1">IFERROR(NOW()-F3,"")</f>
        <v>0.53752615740813781</v>
      </c>
      <c r="H3" s="131">
        <v>45939.542118055557</v>
      </c>
      <c r="I3" s="127" t="str">
        <f>IFERROR(VLOOKUP(D3,DB!A:F,6,0),"")</f>
        <v>Generator-SG</v>
      </c>
      <c r="J3" s="127" t="str">
        <f>IFERROR(VLOOKUP(D3,DB!A:G,7,0),"")</f>
        <v>Weak</v>
      </c>
      <c r="K3" s="133" t="s">
        <v>39061</v>
      </c>
      <c r="L3" s="129" t="str">
        <f>IFERROR(VLOOKUP(D3,DB!A:I,9,0),"")</f>
        <v>Latis</v>
      </c>
    </row>
    <row r="4" spans="1:16" ht="15" customHeight="1">
      <c r="A4" s="127" t="s">
        <v>39062</v>
      </c>
      <c r="B4" s="127" t="str">
        <f>IFERROR(VLOOKUP(D4,DB!A:K,11,0),"")</f>
        <v>R4</v>
      </c>
      <c r="C4" s="128">
        <v>3</v>
      </c>
      <c r="D4" s="129" t="s">
        <v>25541</v>
      </c>
      <c r="E4" s="104" t="s">
        <v>39045</v>
      </c>
      <c r="F4" s="131">
        <v>45940.036805555559</v>
      </c>
      <c r="G4" s="132">
        <f ca="1">IFERROR(NOW()-F4,"")</f>
        <v>5.7965972220699769E-2</v>
      </c>
      <c r="H4" s="131">
        <v>45939.995462962965</v>
      </c>
      <c r="I4" s="127" t="str">
        <f>IFERROR(VLOOKUP(D4,DB!A:F,6,0),"")</f>
        <v>SCECO</v>
      </c>
      <c r="J4" s="127" t="str">
        <f>IFERROR(VLOOKUP(D4,DB!A:G,7,0),"")</f>
        <v>Dead</v>
      </c>
      <c r="K4" s="133" t="s">
        <v>39063</v>
      </c>
      <c r="L4" s="129" t="str">
        <f>IFERROR(VLOOKUP(D4,DB!A:I,9,0),"")</f>
        <v>Latis</v>
      </c>
    </row>
    <row r="5" spans="1:16" ht="15" customHeight="1">
      <c r="A5" s="127"/>
      <c r="B5" s="127" t="str">
        <f>IFERROR(VLOOKUP(D5,DB!A:K,11,0),"")</f>
        <v/>
      </c>
      <c r="C5" s="128"/>
      <c r="D5" s="129"/>
      <c r="E5" s="104"/>
      <c r="F5" s="131"/>
      <c r="G5" s="132">
        <f ca="1">IFERROR(NOW()-F5,"")</f>
        <v>45940.09477152778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45940.09477152778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45940.09477152778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45940.09477152778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45940.09477152778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45940.09477152778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45940.09477152778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45940.09477152778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45940.09477152778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45940.09477152778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45940.09477152778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45940.09477152778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45940.09477152778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45940.09477152778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45940.09477152778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45940.09477152778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45940.09477152778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45940.09477152778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45940.09477152778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45940.09477152778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45940.09477152778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45940.09477152778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45940.09477152778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45940.09477152778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04"/>
      <c r="F29" s="131"/>
      <c r="G29" s="132">
        <f ca="1">IFERROR(NOW()-F29,"")</f>
        <v>45940.09477152778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45940.09477152778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45940.09477152778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45940.09477152778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45940.09477152778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45940.09477152778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45940.09477152778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45940.09477152778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45940.09477152778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45940.09477152778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45940.09477152778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45940.09477152778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45940.09477152778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45940.09477152778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45940.09477152778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45940.09477152778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45940.09477152778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45940.09477152778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45940.09477152778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45940.09477152778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45940.09477152778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45940.09477152778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45940.09477152778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45940.09477152778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45940.09477152778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45940.09477152778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45940.09477152778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45940.09477152778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45940.09477152778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45940.09477152778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45940.09477152778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45940.09477152778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45940.09477152778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45940.09477152778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45940.09477152778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45940.09477152778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45940.09477152778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45940.09477152778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45940.09477152778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45940.09477152778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45940.09477152778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45940.09477152778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45940.09477152778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45940.09477152778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45940.09477152778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45940.09477152778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45940.09477152778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45940.09477152778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45940.09477152778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45940.09477152778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45940.09477152778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45940.09477152778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45940.09477152778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45940.09477152778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45940.09477152778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45940.09477152778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45940.09477152778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45940.09477152778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45940.09477152778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45940.09477152778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45940.09477152778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45940.09477152778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45940.09477152778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45940.09477152778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45940.09477152778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45940.09477152778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45940.09477152778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45940.09477152778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45940.09477152778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45940.09477152778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45940.09477152778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45940.09477152778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45940.09477152778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45940.09477152778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45940.09477152778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45940.09477152778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45940.09477152778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45940.09477152778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45940.09477152778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45940.09477152778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45940.09477152778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45940.09477152778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45940.09477152778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45940.09477152778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45940.09477152778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45940.09477152778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45940.09477152778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45940.09477152778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45940.09477152778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45940.09477152778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45940.09477152778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45940.09477152778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45940.09477152778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45940.09477152778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45940.09477152778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45940.09477152778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45940.09477152778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45940.09477152778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45940.09477152778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45940.09477152778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45940.09477152778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45940.09477152778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45940.09477152778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45940.09477152778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45940.09477152778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45940.09477152778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45940.09477152778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45940.09477152778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45940.09477152778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45940.09477152778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45940.09477152778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45940.09477152778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45940.09477152778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45940.09477152778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45940.09477152778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45940.09477152778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45940.09477152778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45940.09477152778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45940.09477152778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45940.09477152778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45940.09477152778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45940.09477152778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45940.09477152778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45940.09477152778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45940.09477152778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45940.09477152778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45940.09477152778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45940.09477152778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45940.09477152778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45940.09477152778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45940.09477152778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45940.09477152778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45940.09477152778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45940.09477152778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45940.09477152778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45940.09477152778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45940.09477152778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45940.09477152778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45940.09477152778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45940.09477152778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45940.09477152778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45940.09477152778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45940.09477152778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45940.09477152778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45940.09477152778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45940.09477152778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45940.09477152778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45940.09477152778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45940.09477152778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45940.09477152778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45940.09477152778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45940.09477152778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45940.09477152778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45940.09477152778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45940.09477152778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45940.09477152778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45940.09477152778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45940.09477152778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45940.09477152778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45940.09477152778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45940.09477152778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45940.09477152778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45940.09477152778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45940.09477152778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45940.09477152778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45940.09477152778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45940.09477152778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45940.09477152778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45940.09477152778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45940.09477152778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45940.09477152778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45940.09477152778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45940.09477152778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45940.09477152778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45940.09477152778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45940.09477152778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45940.09477152778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45940.09477152778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45940.09477152778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45940.09477152778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45940.09477152778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45940.09477152778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45940.09477152778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45940.09477152778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45940.09477152778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45940.09477152778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45940.09477152778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45940.09477152778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45940.09477152778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45940.09477152778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45940.09477152778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45940.09477152778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45940.09477152778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45940.09477152778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45940.09477152778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45940.09477152778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45940.09477152778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45940.09477152778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45940.09477152778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45940.09477152778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45940.09477152778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45940.09477152778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45940.09477152778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45940.09477152778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45940.09477152778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45940.09477152778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45940.09477152778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45940.09477152778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45940.09477152778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45940.09477152778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45940.09477152778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45940.09477152778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45940.09477152778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45940.09477152778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45940.09477152778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45940.09477152778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45940.09477152778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45940.09477152778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45940.09477152778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45940.09477152778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45940.09477152778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45940.09477152778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45940.09477152778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45940.09477152778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45940.09477152778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45940.09477152778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45940.09477152778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45940.09477152778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45940.09477152778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45940.09477152778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45940.09477152778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45940.09477152778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45940.09477152778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45940.09477152778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45940.09477152778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45940.09477152778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45940.09477152778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45940.09477152778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45940.09477152778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45940.09477152778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45940.09477152778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45940.09477152778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45940.09477152778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45940.09477152778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45940.09477152778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45940.09477152778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45940.09477152778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45940.09477152778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45940.09477152778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45940.09477152778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45940.09477152778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45940.09477152778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45940.09477152778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45940.09477152778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45940.09477152778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45940.09477152778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45940.09477152778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45940.09477152778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45940.09477152778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45940.09477152778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45940.09477152778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45940.09477152778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45940.09477152778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45940.09477152778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45940.09477152778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45940.09477152778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45940.09477152778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45940.09477152778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45940.09477152778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45940.09477152778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45940.09477152778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45940.09477152778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45940.09477152778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45940.09477152778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45940.09477152778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45940.09477152778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45940.09477152778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45940.09477152778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45940.09477152778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45940.09477152778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45940.09477152778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45940.09477152778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45940.09477152778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45940.09477152778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45940.09477152778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45940.09477152778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45940.09477152778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45940.09477152778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45940.09477152778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45940.09477152778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45940.09477152778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45940.09477152778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45940.09477152778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45940.09477152778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45940.09477152778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45940.09477152778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45940.09477152778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45940.09477152778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45940.09477152778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45940.09477152778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45940.09477152778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45940.09477152778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45940.09477152778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45940.09477152778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45940.09477152778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45940.09477152778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45940.09477152778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45940.09477152778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45940.09477152778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45940.09477152778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45940.09477152778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45940.09477152778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45940.09477152778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45940.09477152778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45940.09477152778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45940.09477152778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45940.09477152778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45940.09477152778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45940.09477152778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45940.09477152778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45940.09477152778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45940.09477152778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45940.09477152778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45940.09477152778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45940.09477152778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45940.09477152778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45940.09477152778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45940.09477152778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45940.09477152778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45940.09477152778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45940.09477152778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45940.09477152778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45940.09477152778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45940.09477152778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45940.09477152778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45940.09477152778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45940.09477152778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45940.09477152778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45940.09477152778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45940.09477152778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45940.09477152778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45940.09477152778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45940.09477152778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45940.09477152778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45940.09477152778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45940.09477152778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45940.09477152778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45940.09477152778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45940.09477152778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45940.09477152778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45940.09477152778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45940.09477152778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45940.09477152778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45940.09477152778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45940.09477152778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45940.09477152778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45940.09477152778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45940.09477152778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45940.09477152778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45940.09477152778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45940.09477152778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45940.09477152778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45940.09477152778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45940.09477152778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45940.09477152778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45940.09477152778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45940.09477152778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45940.09477152778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45940.09477152778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45940.09477152778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45940.09477152778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45940.09477152778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45940.09477152778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45940.09477152778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45940.09477152778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45940.09477152778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45940.09477152778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45940.09477152778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45940.09477152778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45940.09477152778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45940.09477152778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45940.09477152778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45940.09477152778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45940.09477152778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45940.09477152778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45940.09477152778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45940.09477152778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45940.09477152778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45940.09477152778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45940.09477152778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45940.09477152778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45940.09477152778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45940.09477152778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45940.09477152778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45940.09477152778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45940.09477152778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45940.09477152778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45940.09477152778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45940.09477152778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45940.09477152778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45940.09477152778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45940.09477152778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45940.09477152778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45940.09477152778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45940.09477152778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45940.09477152778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45940.09477152778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45940.09477152778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45940.09477152778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45940.09477152778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45940.09477152778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45940.09477152778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45940.09477152778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45940.09477152778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45940.09477152778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45940.09477152778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45940.09477152778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45940.09477152778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A5" sqref="A5:X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48.262711342591501</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13.905894212963176</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37" t="s">
        <v>35903</v>
      </c>
      <c r="E4" s="37" t="s">
        <v>38964</v>
      </c>
      <c r="F4" s="38">
        <v>45939.885000000002</v>
      </c>
      <c r="G4" s="39">
        <f t="shared" ref="G4:G11" ca="1" si="1">IFERROR(NOW()-F4,"")</f>
        <v>0.20977152777777519</v>
      </c>
      <c r="H4" s="38">
        <v>45939.879293981481</v>
      </c>
      <c r="I4" s="37" t="str">
        <f>IFERROR(VLOOKUP(D4,DB!A:F,6,0),"")</f>
        <v>Generator-SG</v>
      </c>
      <c r="J4" s="37" t="str">
        <f>IFERROR(VLOOKUP(D4,DB!A:G,7,0),"")</f>
        <v>Dead</v>
      </c>
      <c r="K4" s="37" t="s">
        <v>39069</v>
      </c>
      <c r="L4" s="37" t="str">
        <f>IFERROR(VLOOKUP(D4,DB!A:I,9,0),"")</f>
        <v>Latis</v>
      </c>
    </row>
    <row r="5" spans="1:13" ht="15">
      <c r="A5" s="37"/>
      <c r="B5" s="37" t="str">
        <f>IFERROR(VLOOKUP(D5,DB!A:K,11,0),"")</f>
        <v/>
      </c>
      <c r="C5" s="37"/>
      <c r="D5" s="126"/>
      <c r="E5" s="37"/>
      <c r="F5" s="38"/>
      <c r="G5" s="39">
        <f t="shared" ca="1" si="1"/>
        <v>45940.09477152778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45940.09477152778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45940.09477152778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45940.09477152778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45940.09477152778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45940.09477152778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45940.09477152778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45940.09477152778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45940.09477152778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45940.09477152778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45940.09477152778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45940.09477152778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45940.09477152778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45940.09477152778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45940.09477152778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45940.09477152778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45940.09477152778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45940.09477152778</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45940.09477152778</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45940.09477152778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45940.09477152778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45940.09477152778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45940.09477152778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45940.09477152778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45940.09477152778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45940.09477152778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45940.09477152778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45940.09477152778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45940.09477152778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45940.09477152778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45940.09477152778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45940.09477152778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45940.09477152778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45940.09477152778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45940.09477152778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45940.09477152778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45940.09477152778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45940.09477152778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45940.09477152778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45940.09477152778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45940.09477152778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45940.09477152778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45940.09477152778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45940.09477152778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45940.09477152778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45940.09477152778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45940.09477152778</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45940.09477152778</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45940.09477152778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45940.09477152778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45940.09477152778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45940.09477152778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45940.09477152778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45940.09477152778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45940.09477152778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45940.09477152778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45940.09477152778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45940.09477152778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45940.09477152778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45940.09477152778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45940.09477152778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45940.09477152778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45940.09477152778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45940.09477152778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45940.09477152778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45940.09477152778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45940.09477152778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45940.09477152778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45940.09477152778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45940.09477152778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45940.09477152778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45940.09477152778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45940.09477152778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45940.09477152778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45940.09477152778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45940.09477152778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45940.09477152778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45940.09477152778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45940.09477152778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45940.09477152778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45940.09477152778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45940.09477152778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45940.09477152778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45940.09477152778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45940.09477152778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45940.09477152778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45940.09477152778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45940.09477152778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45940.09477152778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45940.09477152778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45940.09477152778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45940.09477152778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45940.09477152778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45940.09477152778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45940.09477152778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45940.09477152778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45940.09477152778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45940.09477152778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45940.09477152778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45940.09477152778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45940.09477152778</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45940.09477152778</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39070</v>
      </c>
      <c r="B2" s="149" t="s">
        <v>5398</v>
      </c>
      <c r="C2" s="148">
        <v>1</v>
      </c>
      <c r="D2" s="149" t="s">
        <v>34463</v>
      </c>
      <c r="E2" s="148" t="s">
        <v>39071</v>
      </c>
      <c r="F2" s="150">
        <v>45926.772847222222</v>
      </c>
      <c r="G2" s="151">
        <f ca="1">IFERROR(NOW()-F2,"-")</f>
        <v>13.321924305557332</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0.56570902778184973</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6.2137993055584957</v>
      </c>
      <c r="H4" s="152">
        <v>45929.455266203702</v>
      </c>
      <c r="I4" s="149" t="str">
        <f>IFERROR(VLOOKUP(D4,DB!A:F,6,0),"")</f>
        <v>SCECO</v>
      </c>
      <c r="J4" s="149" t="str">
        <f>IFERROR(VLOOKUP(D4,DB!A:G,7,0),"")</f>
        <v>In progress</v>
      </c>
      <c r="K4" s="148" t="s">
        <v>39076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39077</v>
      </c>
      <c r="B5" s="149" t="s">
        <v>5398</v>
      </c>
      <c r="C5" s="148">
        <v>1</v>
      </c>
      <c r="D5" s="149" t="s">
        <v>33408</v>
      </c>
      <c r="E5" s="148" t="s">
        <v>38964</v>
      </c>
      <c r="F5" s="150">
        <v>45939.857638888891</v>
      </c>
      <c r="G5" s="151">
        <f ca="1">IFERROR(NOW()-F5,"-")</f>
        <v>0.23713263888930669</v>
      </c>
      <c r="H5" s="152">
        <v>45934.470231481479</v>
      </c>
      <c r="I5" s="149" t="str">
        <f>IFERROR(VLOOKUP(D5,DB!A:F,6,0),"")</f>
        <v>SCECO</v>
      </c>
      <c r="J5" s="149" t="str">
        <f>IFERROR(VLOOKUP(D5,DB!A:G,7,0),"")</f>
        <v>Dead</v>
      </c>
      <c r="K5" s="148" t="s">
        <v>39076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39078</v>
      </c>
      <c r="B6" s="156" t="str">
        <f>IFERROR(VLOOKUP(D6,DB!A:K,11,0),"")</f>
        <v>R6</v>
      </c>
      <c r="C6" s="156">
        <v>1</v>
      </c>
      <c r="D6" s="156" t="s">
        <v>33325</v>
      </c>
      <c r="E6" s="156" t="s">
        <v>38964</v>
      </c>
      <c r="F6" s="161">
        <v>45939.789467592593</v>
      </c>
      <c r="G6" s="151">
        <f ca="1">IFERROR(NOW()-F6,"-")</f>
        <v>0.30530393518711207</v>
      </c>
      <c r="H6" s="161">
        <v>45939.783831018518</v>
      </c>
      <c r="I6" s="156" t="str">
        <f>IFERROR(VLOOKUP(D6,DB!A:F,6,0),"")</f>
        <v>Generator-SG</v>
      </c>
      <c r="J6" s="156" t="str">
        <f>IFERROR(VLOOKUP(D6,DB!A:G,7,0),"")</f>
        <v>Vandalized</v>
      </c>
      <c r="K6" s="156" t="s">
        <v>39079</v>
      </c>
      <c r="L6" s="156" t="str">
        <f>IFERROR(VLOOKUP(D6,DB!A:I,9,0),"")</f>
        <v>Latis</v>
      </c>
    </row>
    <row r="7" spans="1:16383" ht="31.5" customHeight="1">
      <c r="A7" s="156"/>
      <c r="B7" s="156" t="str">
        <f>IFERROR(VLOOKUP(D7,DB!A:K,11,0),"")</f>
        <v/>
      </c>
      <c r="C7" s="156"/>
      <c r="D7" s="156"/>
      <c r="E7" s="156"/>
      <c r="F7" s="156"/>
      <c r="G7" s="151">
        <f ca="1">IFERROR(NOW()-F7,"-")</f>
        <v>45940.09477152778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45940.09477152778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45940.09477152778</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45940.09477152778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45940.09477152778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45940.09477152778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45940.09477152778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45940.09477152778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45940.09477152778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45940.09477152778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45940.09477152778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45940.09477152778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45940.09477152778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45940.09477152778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45940.09477152778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45940.09477152778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45940.09477152778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45940.09477152778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45940.09477152778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45940.09477152778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45940.09477152778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45940.09477152778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45940.09477152778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45940.09477152778</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45940.09477152778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45940.09477152778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45940.09477152778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45940.09477152778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45940.09477152778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45940.09477152778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45940.09477152778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45940.09477152778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45940.09477152778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45940.09477152778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45940.09477152778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45940.09477152778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45940.09477152778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45940.09477152778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45940.09477152778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45940.09477152778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45940.09477152778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45940.09477152778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45940.09477152778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45940.09477152778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45940.09477152778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45940.09477152778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45940.09477152778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45940.09477152778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45940.09477152778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45940.09477152778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45940.09477152778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45940.09477152778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45940.09477152778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45940.09477152778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45940.09477152778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45940.09477152778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45940.09477152778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45940.09477152778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45940.09477152778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45940.09477152778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45940.09477152778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45940.09477152778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45940.09477152778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45940.09477152778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45940.09477152778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45940.09477152778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45940.09477152778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45940.09477152778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45940.09477152778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45940.09477152778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45940.09477152778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45940.09477152778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45940.09477152778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45940.09477152778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45940.09477152778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45940.09477152778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45940.09477152778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45940.09477152778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45940.09477152778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45940.09477152778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45940.09477152778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45940.09477152778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45940.09477152778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45940.09477152778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45940.09477152778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45940.09477152778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45940.09477152778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45940.09477152778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45940.09477152778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45940.09477152778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45940.09477152778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45940.09477152778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45940.09477152778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45940.09477152778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45940.09477152778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45940.09477152778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45940.09477152778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45940.09477152778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45940.09477152778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45940.09477152778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45940.09477152778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45940.09477152778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45940.09477152778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45940.09477152778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45940.09477152778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45940.09477152778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45940.09477152778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45940.09477152778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45940.09477152778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45940.09477152778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45940.09477152778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45940.09477152778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45940.09477152778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45940.09477152778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45940.09477152778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45940.09477152778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45940.09477152778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45940.09477152778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45940.09477152778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45940.09477152778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45940.09477152778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45940.09477152778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45940.09477152778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45940.09477152778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45940.09477152778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45940.09477152778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45940.09477152778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45940.09477152778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45940.09477152778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45940.09477152778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45940.09477152778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45940.09477152778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45940.09477152778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45940.09477152778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45940.09477152778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45940.09477152778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45940.09477152778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45940.09477152778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45940.09477152778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45940.09477152778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45940.09477152778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45940.09477152778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45940.09477152778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45940.09477152778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45940.09477152778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45940.09477152778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45940.09477152778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45940.09477152778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45940.09477152778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45940.09477152778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45940.09477152778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45940.09477152778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45940.09477152778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45940.09477152778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45940.09477152778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45940.09477152778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45940.09477152778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45940.09477152778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45940.09477152778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45940.09477152778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45940.09477152778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45940.09477152778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45940.09477152778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45940.09477152778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45940.09477152778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45940.09477152778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45940.09477152778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45940.09477152778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45940.09477152778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45940.09477152778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45940.09477152778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45940.09477152778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45940.09477152778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45940.09477152778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45940.09477152778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45940.09477152778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45940.09477152778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45940.09477152778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45940.09477152778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45940.09477152778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45940.09477152778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45940.09477152778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45940.09477152778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45940.09477152778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45940.09477152778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45940.09477152778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45940.09477152778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45940.09477152778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45940.09477152778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45940.09477152778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45940.09477152778</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2025-10-09T23:18:17Z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