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840" documentId="13_ncr:1_{F6CB121F-512D-4AA6-A0C1-0FB36C537598}" xr6:coauthVersionLast="47" xr6:coauthVersionMax="47" xr10:uidLastSave="{CCBB4D33-2089-48E3-94C5-6456B32E6AFA}"/>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6" i="1"/>
  <c r="J6" i="1"/>
  <c r="I6" i="1"/>
  <c r="G6" i="1"/>
  <c r="B6" i="1"/>
  <c r="L7" i="1"/>
  <c r="J7" i="1"/>
  <c r="I7" i="1"/>
  <c r="G7" i="1"/>
  <c r="B7"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8" i="1"/>
  <c r="B9" i="1"/>
  <c r="B10" i="1"/>
  <c r="B11" i="1"/>
  <c r="B12" i="1"/>
  <c r="B13" i="1"/>
  <c r="B14" i="1"/>
  <c r="B15" i="1"/>
  <c r="B16" i="1"/>
  <c r="B17" i="1"/>
  <c r="B18" i="1"/>
  <c r="B19" i="1"/>
  <c r="B20" i="1"/>
  <c r="B21" i="1"/>
  <c r="B22" i="1"/>
  <c r="B23" i="1"/>
  <c r="B24" i="1"/>
  <c r="B25" i="1"/>
  <c r="B26" i="1"/>
  <c r="B27" i="1"/>
  <c r="B28" i="1"/>
  <c r="B29" i="1"/>
  <c r="G2" i="1"/>
  <c r="I2" i="1"/>
  <c r="J2" i="1"/>
  <c r="L2" i="1"/>
  <c r="J3" i="1"/>
  <c r="J4" i="1"/>
  <c r="J5" i="1"/>
  <c r="J8" i="1"/>
  <c r="J9" i="1"/>
  <c r="J10" i="1"/>
  <c r="J11" i="1"/>
  <c r="J12" i="1"/>
  <c r="J13" i="1"/>
  <c r="J14" i="1"/>
  <c r="J15" i="1"/>
  <c r="J16" i="1"/>
  <c r="J17" i="1"/>
  <c r="J18" i="1"/>
  <c r="J19" i="1"/>
  <c r="J20" i="1"/>
  <c r="J21" i="1"/>
  <c r="J22" i="1"/>
  <c r="J23" i="1"/>
  <c r="J24" i="1"/>
  <c r="J25" i="1"/>
  <c r="J26" i="1"/>
  <c r="J27" i="1"/>
  <c r="J28" i="1"/>
  <c r="J29" i="1"/>
  <c r="I3" i="1"/>
  <c r="I4" i="1"/>
  <c r="I5" i="1"/>
  <c r="I8" i="1"/>
  <c r="I9" i="1"/>
  <c r="I10" i="1"/>
  <c r="I11" i="1"/>
  <c r="I12" i="1"/>
  <c r="I13" i="1"/>
  <c r="I14" i="1"/>
  <c r="I15" i="1"/>
  <c r="I16" i="1"/>
  <c r="I17" i="1"/>
  <c r="I18" i="1"/>
  <c r="I19" i="1"/>
  <c r="I20" i="1"/>
  <c r="I21" i="1"/>
  <c r="I22" i="1"/>
  <c r="I23" i="1"/>
  <c r="I24" i="1"/>
  <c r="I25" i="1"/>
  <c r="I26" i="1"/>
  <c r="I27" i="1"/>
  <c r="I28" i="1"/>
  <c r="I29"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alcChain>
</file>

<file path=xl/sharedStrings.xml><?xml version="1.0" encoding="utf-8"?>
<sst xmlns="http://schemas.openxmlformats.org/spreadsheetml/2006/main" count="178596" uniqueCount="39080">
  <si>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</si>
  <si>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</si>
  <si>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</si>
  <si>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</si>
  <si>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</si>
  <si>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</si>
  <si>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</si>
  <si>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</si>
  <si>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</si>
  <si>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</si>
  <si>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</si>
  <si>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</si>
  <si>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</si>
  <si>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</si>
  <si>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</si>
  <si>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</si>
  <si>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</si>
  <si>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</si>
  <si>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</si>
  <si>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</si>
  <si>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</si>
  <si>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</si>
  <si>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</si>
  <si>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</si>
  <si>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</si>
  <si>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</si>
  <si>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</si>
  <si>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</si>
  <si>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</si>
  <si>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</si>
  <si>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</si>
  <si>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</si>
  <si>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</si>
  <si>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</si>
  <si>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</si>
  <si>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</si>
  <si>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</si>
  <si>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</si>
  <si>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</si>
  <si>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</si>
  <si>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</si>
  <si>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</si>
  <si>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</si>
  <si>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</si>
  <si>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</si>
  <si>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</si>
  <si>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</si>
  <si>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</si>
  <si>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</si>
  <si>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</si>
  <si>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</si>
  <si>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</si>
  <si>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</si>
  <si>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</si>
  <si>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</si>
  <si>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</si>
  <si>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</si>
  <si>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</si>
  <si>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</si>
  <si>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</si>
  <si>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</si>
  <si>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</si>
  <si>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</si>
  <si>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</si>
  <si>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</si>
  <si>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</si>
  <si>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</si>
  <si>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</si>
  <si>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</si>
  <si>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</si>
  <si>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</si>
  <si>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</si>
  <si>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</si>
  <si>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</si>
  <si>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</si>
  <si>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</si>
  <si>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</si>
  <si>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</si>
  <si>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</si>
  <si>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</si>
  <si>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</si>
  <si>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</si>
  <si>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</si>
  <si>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</si>
  <si>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</si>
  <si>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</si>
  <si>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</si>
  <si>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</si>
  <si>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</si>
  <si>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</si>
  <si>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</si>
  <si>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</si>
  <si>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</si>
  <si>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</si>
  <si>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</si>
  <si>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</si>
  <si>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</si>
  <si>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</si>
  <si>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</si>
  <si>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</si>
  <si>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</si>
  <si>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</si>
  <si>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</si>
  <si>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</si>
  <si>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</si>
  <si>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</si>
  <si>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</si>
  <si>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</si>
  <si>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</si>
  <si>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</si>
  <si>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</si>
  <si>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</si>
  <si>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</si>
  <si>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</si>
  <si>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</si>
  <si>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</si>
  <si>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</si>
  <si>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</si>
  <si>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</si>
  <si>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</si>
  <si>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</si>
  <si>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</si>
  <si>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</si>
  <si>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</si>
  <si>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</si>
  <si>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</si>
  <si>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</si>
  <si>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</si>
  <si>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</si>
  <si>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</si>
  <si>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</si>
  <si>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</si>
  <si>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</si>
  <si>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</si>
  <si>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</si>
  <si>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</si>
  <si>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</si>
  <si>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</si>
  <si>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</si>
  <si>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</si>
  <si>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</si>
  <si>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</si>
  <si>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</si>
  <si>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</si>
  <si>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</si>
  <si>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</si>
  <si>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</si>
  <si>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</si>
  <si>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</si>
  <si>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</si>
  <si>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</si>
  <si>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</si>
  <si>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</si>
  <si>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</si>
  <si>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</si>
  <si>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</si>
  <si>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</si>
  <si>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</si>
  <si>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</si>
  <si>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</si>
  <si>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</si>
  <si>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</si>
  <si>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</si>
  <si>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</si>
  <si>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</si>
  <si>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</si>
  <si>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</si>
  <si>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</si>
  <si>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</si>
  <si>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</si>
  <si>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</si>
  <si>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</si>
  <si>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</si>
  <si>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</si>
  <si>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</si>
  <si>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</si>
  <si>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</si>
  <si>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</si>
  <si>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</si>
  <si>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</si>
  <si>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</si>
  <si>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</si>
  <si>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</si>
  <si>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</si>
  <si>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</si>
  <si>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</si>
  <si>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</si>
  <si>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</si>
  <si>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</si>
  <si>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</si>
  <si>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</si>
  <si>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</si>
  <si>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</si>
  <si>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</si>
  <si>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</si>
  <si>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</si>
  <si>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</si>
  <si>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</si>
  <si>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</si>
  <si>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</si>
  <si>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</si>
  <si>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</si>
  <si>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</si>
  <si>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</si>
  <si>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</si>
  <si>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</si>
  <si>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</si>
  <si>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</si>
  <si>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</si>
  <si>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</si>
  <si>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</si>
  <si>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</si>
  <si>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</si>
  <si>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</si>
  <si>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</si>
  <si>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</si>
  <si>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</si>
  <si>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</si>
  <si>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</si>
  <si>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</si>
  <si>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</si>
  <si>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</si>
  <si>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</si>
  <si>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</si>
  <si>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</si>
  <si>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</si>
  <si>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</si>
  <si>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</si>
  <si>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</si>
  <si>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</si>
  <si>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</si>
  <si>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</si>
  <si>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</si>
  <si>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</si>
  <si>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</si>
  <si>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</si>
  <si>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</si>
  <si>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</si>
  <si>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</si>
  <si>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</si>
  <si>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</si>
  <si>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</si>
  <si>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</si>
  <si>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</si>
  <si>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</si>
  <si>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</si>
  <si>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</si>
  <si>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</si>
  <si>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</si>
  <si>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</si>
  <si>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</si>
  <si>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</si>
  <si>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</si>
  <si>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</si>
  <si>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</si>
  <si>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</si>
  <si>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</si>
  <si>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</si>
  <si>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</si>
  <si>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</si>
  <si>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</si>
  <si>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</si>
  <si>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</si>
  <si>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</si>
  <si>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</si>
  <si>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</si>
  <si>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</si>
  <si>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</si>
  <si>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</si>
  <si>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</si>
  <si>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</si>
  <si>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</si>
  <si>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</si>
  <si>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</si>
  <si>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</si>
  <si>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</si>
  <si>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</si>
  <si>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</si>
  <si>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</si>
  <si>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</si>
  <si>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</si>
  <si>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</si>
  <si>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</si>
  <si>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</si>
  <si>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</si>
  <si>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</si>
  <si>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</si>
  <si>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</si>
  <si>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</si>
  <si>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</si>
  <si>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</si>
  <si>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</si>
  <si>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</si>
  <si>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</si>
  <si>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</si>
  <si>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</si>
  <si>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</si>
  <si>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</si>
  <si>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</si>
  <si>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</si>
  <si>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</si>
  <si>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</si>
  <si>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</si>
  <si>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</si>
  <si>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</si>
  <si>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</si>
  <si>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</si>
  <si>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</si>
  <si>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</si>
  <si>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</si>
  <si>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</si>
  <si>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</si>
  <si>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</si>
  <si>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</si>
  <si>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</si>
  <si>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</si>
  <si>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</si>
  <si>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</si>
  <si>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</si>
  <si>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</si>
  <si>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</si>
  <si>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</si>
  <si>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</si>
  <si>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</si>
  <si>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</si>
  <si>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</si>
  <si>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</si>
  <si>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</si>
  <si>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</si>
  <si>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</si>
  <si>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</si>
  <si>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</si>
  <si>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</si>
  <si>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</si>
  <si>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</si>
  <si>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</si>
  <si>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</si>
  <si>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</si>
  <si>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</si>
  <si>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</si>
  <si>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</si>
  <si>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</si>
  <si>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</si>
  <si>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</si>
  <si>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</si>
  <si>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</si>
  <si>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</si>
  <si>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</si>
  <si>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</si>
  <si>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</si>
  <si>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</si>
  <si>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</si>
  <si>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</si>
  <si>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</si>
  <si>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</si>
  <si>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</si>
  <si>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</si>
  <si>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</si>
  <si>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</si>
  <si>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</si>
  <si>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</si>
  <si>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</si>
  <si>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</si>
  <si>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</si>
  <si>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</si>
  <si>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</si>
  <si>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</si>
  <si>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</si>
  <si>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</si>
  <si>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</si>
  <si>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</si>
  <si>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</si>
  <si>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</si>
  <si>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</si>
  <si>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</si>
  <si>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</si>
  <si>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</si>
  <si>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</si>
  <si>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</si>
  <si>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</si>
  <si>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</si>
  <si>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</si>
  <si>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</si>
  <si>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</si>
  <si>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</si>
  <si>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</si>
  <si>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</si>
  <si>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</si>
  <si>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</si>
  <si>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</si>
  <si>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</si>
  <si>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</si>
  <si>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</si>
  <si>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</si>
  <si>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</si>
  <si>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</si>
  <si>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</si>
  <si>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</si>
  <si>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</si>
  <si>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</si>
  <si>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</si>
  <si>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</si>
  <si>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</si>
  <si>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</si>
  <si>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</si>
  <si>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</si>
  <si>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</si>
  <si>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</si>
  <si>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</si>
  <si>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</si>
  <si>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</si>
  <si>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</si>
  <si>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</si>
  <si>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</si>
  <si>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</si>
  <si>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</si>
  <si>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</si>
  <si>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</si>
  <si>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</si>
  <si>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</si>
  <si>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</si>
  <si>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</si>
  <si>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</si>
  <si>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</si>
  <si>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</si>
  <si>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</si>
  <si>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</si>
  <si>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</si>
  <si>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</si>
  <si>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</si>
  <si>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</si>
  <si>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</si>
  <si>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</si>
  <si>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</si>
  <si>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</si>
  <si>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</si>
  <si>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</si>
  <si>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</si>
  <si>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</si>
  <si>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</si>
  <si>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</si>
  <si>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</si>
  <si>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</si>
  <si>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</si>
  <si>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</si>
  <si>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</si>
  <si>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</si>
  <si>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</si>
  <si>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</si>
  <si>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</si>
  <si>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</si>
  <si>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</si>
  <si>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</si>
  <si>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</si>
  <si>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</si>
  <si>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</si>
  <si>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</si>
  <si>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</si>
  <si>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</si>
  <si>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</si>
  <si>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</si>
  <si>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</si>
  <si>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</si>
  <si>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</si>
  <si>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</si>
  <si>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</si>
  <si>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</si>
  <si>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</si>
  <si>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</si>
  <si>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</si>
  <si>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</si>
  <si>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</si>
  <si>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</si>
  <si>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</si>
  <si>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</si>
  <si>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</si>
  <si>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</si>
  <si>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</si>
  <si>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</si>
  <si>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</si>
  <si>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</si>
  <si>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</si>
  <si>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</si>
  <si>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</si>
  <si>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</si>
  <si>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</si>
  <si>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</si>
  <si>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</si>
  <si>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</si>
  <si>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</si>
  <si>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</si>
  <si>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</si>
  <si>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</si>
  <si>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</si>
  <si>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</si>
  <si>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</si>
  <si>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</si>
  <si>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</si>
  <si>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</si>
  <si>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</si>
  <si>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</si>
  <si>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</si>
  <si>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</si>
  <si>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</si>
  <si>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</si>
  <si>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</si>
  <si>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</si>
  <si>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</si>
  <si>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</si>
  <si>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</si>
  <si>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</si>
  <si>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</si>
  <si>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</si>
  <si>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</si>
  <si>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</si>
  <si>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</si>
  <si>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</si>
  <si>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</si>
  <si>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</si>
  <si>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</si>
  <si>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</si>
  <si>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</si>
  <si>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</si>
  <si>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</si>
  <si>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</si>
  <si>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</si>
  <si>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</si>
  <si>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</si>
  <si>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</si>
  <si>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</si>
  <si>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</si>
  <si>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</si>
  <si>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</si>
  <si>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</si>
  <si>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</si>
  <si>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</si>
  <si>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</si>
  <si>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</si>
  <si>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</si>
  <si>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</si>
  <si>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</si>
  <si>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</si>
  <si>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</si>
  <si>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</si>
  <si>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</si>
  <si>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</si>
  <si>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</si>
  <si>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</si>
  <si>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</si>
  <si>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</si>
  <si>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</si>
  <si>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</si>
  <si>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</si>
  <si>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</si>
  <si>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</si>
  <si>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</si>
  <si>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</si>
  <si>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</si>
  <si>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</si>
  <si>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</si>
  <si>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</si>
  <si>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</si>
  <si>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</si>
  <si>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</si>
  <si>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</si>
  <si>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</si>
  <si>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</si>
  <si>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</si>
  <si>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</si>
  <si>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</si>
  <si>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</si>
  <si>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</si>
  <si>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</si>
  <si>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</si>
  <si>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</si>
  <si>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</si>
  <si>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</si>
  <si>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</si>
  <si>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</si>
  <si>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</si>
  <si>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</si>
  <si>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</si>
  <si>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</si>
  <si>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</si>
  <si>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</si>
  <si>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</si>
  <si>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</si>
  <si>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</si>
  <si>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</si>
  <si>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</si>
  <si>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</si>
  <si>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</si>
  <si>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</si>
  <si>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</si>
  <si>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</si>
  <si>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</si>
  <si>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</si>
  <si>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</si>
  <si>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</si>
  <si>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</si>
  <si>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</si>
  <si>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</si>
  <si>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</si>
  <si>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</si>
  <si>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</si>
  <si>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</si>
  <si>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</si>
  <si>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</si>
  <si>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</si>
  <si>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</si>
  <si>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</si>
  <si>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</si>
  <si>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</si>
  <si>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</si>
  <si>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</si>
  <si>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</si>
  <si>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</si>
  <si>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</si>
  <si>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</si>
  <si>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</si>
  <si>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</si>
  <si>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</si>
  <si>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</si>
  <si>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</si>
  <si>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</si>
  <si>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</si>
  <si>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</si>
  <si>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</si>
  <si>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</si>
  <si>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</si>
  <si>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</si>
  <si>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</si>
  <si>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</si>
  <si>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</si>
  <si>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</si>
  <si>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</si>
  <si>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</si>
  <si>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</si>
  <si>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</si>
  <si>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</si>
  <si>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</si>
  <si>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</si>
  <si>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</si>
  <si>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</si>
  <si>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</si>
  <si>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</si>
  <si>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</si>
  <si>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</si>
  <si>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</si>
  <si>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</si>
  <si>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</si>
  <si>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</si>
  <si>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</si>
  <si>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</si>
  <si>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</si>
  <si>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</si>
  <si>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</si>
  <si>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</si>
  <si>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</si>
  <si>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</si>
  <si>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</si>
  <si>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</si>
  <si>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</si>
  <si>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</si>
  <si>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</si>
  <si>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</si>
  <si>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</si>
  <si>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</si>
  <si>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</si>
  <si>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</si>
  <si>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</si>
  <si>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</si>
  <si>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</si>
  <si>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</si>
  <si>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</si>
  <si>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</si>
  <si>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</si>
  <si>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</si>
  <si>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</si>
  <si>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</si>
  <si>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</si>
  <si>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</si>
  <si>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</si>
  <si>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</si>
  <si>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</si>
  <si>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</si>
  <si>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</si>
  <si>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</si>
  <si>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</si>
  <si>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</si>
  <si>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</si>
  <si>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</si>
  <si>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</si>
  <si>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</si>
  <si>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</si>
  <si>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</si>
  <si>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</si>
  <si>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</si>
  <si>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</si>
  <si>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</si>
  <si>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</si>
  <si>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</si>
  <si>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</si>
  <si>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</si>
  <si>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</si>
  <si>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</si>
  <si>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</si>
  <si>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</si>
  <si>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</si>
  <si>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</si>
  <si>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</si>
  <si>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</si>
  <si>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</si>
  <si>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</si>
  <si>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</si>
  <si>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</si>
  <si>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</si>
  <si>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</si>
  <si>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</si>
  <si>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</si>
  <si>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</si>
  <si>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</si>
  <si>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</si>
  <si>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</si>
  <si>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</si>
  <si>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</si>
  <si>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</si>
  <si>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</si>
  <si>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</si>
  <si>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</si>
  <si>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</si>
  <si>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</si>
  <si>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</si>
  <si>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</si>
  <si>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</si>
  <si>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</si>
  <si>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</si>
  <si>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</si>
  <si>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</si>
  <si>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</si>
  <si>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</si>
  <si>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</si>
  <si>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</si>
  <si>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</si>
  <si>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</si>
  <si>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</si>
  <si>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</si>
  <si>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</si>
  <si>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</si>
  <si>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</si>
  <si>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</si>
  <si>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</si>
  <si>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</si>
  <si>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</si>
  <si>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</si>
  <si>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</si>
  <si>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</si>
  <si>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</si>
  <si>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</si>
  <si>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</si>
  <si>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</si>
  <si>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</si>
  <si>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</si>
  <si>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</si>
  <si>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</si>
  <si>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</si>
  <si>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</si>
  <si>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</si>
  <si>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</si>
  <si>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</si>
  <si>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</si>
  <si>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</si>
  <si>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</si>
  <si>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</si>
  <si>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</si>
  <si>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</si>
  <si>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</si>
  <si>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</si>
  <si>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</si>
  <si>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</si>
  <si>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</si>
  <si>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</si>
  <si>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</si>
  <si>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</si>
  <si>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</si>
  <si>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</si>
  <si>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</si>
  <si>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</si>
  <si>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</si>
  <si>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</si>
  <si>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</si>
  <si>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</si>
  <si>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</si>
  <si>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</si>
  <si>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</si>
  <si>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</si>
  <si>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</si>
  <si>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</si>
  <si>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</si>
  <si>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</si>
  <si>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</si>
  <si>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</si>
  <si>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</si>
  <si>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</si>
  <si>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</si>
  <si>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</si>
  <si>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</si>
  <si>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</si>
  <si>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</si>
  <si>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</si>
  <si>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</si>
  <si>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</si>
  <si>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</si>
  <si>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</si>
  <si>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</si>
  <si>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</si>
  <si>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</si>
  <si>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</si>
  <si>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</si>
  <si>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</si>
  <si>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</si>
  <si>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</si>
  <si>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</si>
  <si>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</si>
  <si>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</si>
  <si>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</si>
  <si>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</si>
  <si>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</si>
  <si>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</si>
  <si>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</si>
  <si>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</si>
  <si>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</si>
  <si>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</si>
  <si>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</si>
  <si>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</si>
  <si>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</si>
  <si>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</si>
  <si>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</si>
  <si>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</si>
  <si>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</si>
  <si>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</si>
  <si>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</si>
  <si>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</si>
  <si>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</si>
  <si>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</si>
  <si>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</si>
  <si>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</si>
  <si>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</si>
  <si>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</si>
  <si>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</si>
  <si>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</si>
  <si>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</si>
  <si>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</si>
  <si>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</si>
  <si>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</si>
  <si>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</si>
  <si>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</si>
  <si>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</si>
  <si>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</si>
  <si>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</si>
  <si>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</si>
  <si>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</si>
  <si>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</si>
  <si>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</si>
  <si>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</si>
  <si>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</si>
  <si>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</si>
  <si>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</si>
  <si>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</si>
  <si>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</si>
  <si>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</si>
  <si>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</si>
  <si>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</si>
  <si>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</si>
  <si>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</si>
  <si>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</si>
  <si>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</si>
  <si>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</si>
  <si>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</si>
  <si>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</si>
  <si>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</si>
  <si>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</si>
  <si>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</si>
  <si>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</si>
  <si>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</si>
  <si>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</si>
  <si>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</si>
  <si>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</si>
  <si>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</si>
  <si>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</si>
  <si>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</si>
  <si>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</si>
  <si>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</si>
  <si>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</si>
  <si>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</si>
  <si>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</si>
  <si>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</si>
  <si>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</si>
  <si>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</si>
  <si>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</si>
  <si>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</si>
  <si>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</si>
  <si>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</si>
  <si>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</si>
  <si>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</si>
  <si>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</si>
  <si>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</si>
  <si>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</si>
  <si>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</si>
  <si>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</si>
  <si>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</si>
  <si>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</si>
  <si>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</si>
  <si>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</si>
  <si>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</si>
  <si>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</si>
  <si>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</si>
  <si>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</si>
  <si>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</si>
  <si>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</si>
  <si>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</si>
  <si>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</si>
  <si>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</si>
  <si>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</si>
  <si>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</si>
  <si>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</si>
  <si>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</si>
  <si>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</si>
  <si>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</si>
  <si>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</si>
  <si>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</si>
  <si>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</si>
  <si>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</si>
  <si>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</si>
  <si>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</si>
  <si>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</si>
  <si>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</si>
  <si>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</si>
  <si>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</si>
  <si>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</si>
  <si>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</si>
  <si>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</si>
  <si>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</si>
  <si>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</si>
  <si>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</si>
  <si>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</si>
  <si>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</si>
  <si>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</si>
  <si>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</si>
  <si>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</si>
  <si>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</si>
  <si>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</si>
  <si>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</si>
  <si>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</si>
  <si>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</si>
  <si>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</si>
  <si>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</si>
  <si>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</si>
  <si>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</si>
  <si>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</si>
  <si>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</si>
  <si>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</si>
  <si>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</si>
  <si>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</si>
  <si>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</si>
  <si>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</si>
  <si>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</si>
  <si>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</si>
  <si>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</si>
  <si>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</si>
  <si>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</si>
  <si>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</si>
  <si>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</si>
  <si>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</si>
  <si>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</si>
  <si>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</si>
  <si>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</si>
  <si>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</si>
  <si>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</si>
  <si>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</si>
  <si>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</si>
  <si>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</si>
  <si>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</si>
  <si>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</si>
  <si>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</si>
  <si>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</si>
  <si>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</si>
  <si>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</si>
  <si>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</si>
  <si>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</si>
  <si>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</si>
  <si>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</si>
  <si>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</si>
  <si>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</si>
  <si>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</si>
  <si>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</si>
  <si>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</si>
  <si>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</si>
  <si>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</si>
  <si>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</si>
  <si>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</si>
  <si>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</si>
  <si>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</si>
  <si>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</si>
  <si>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</si>
  <si>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</si>
  <si>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</si>
  <si>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</si>
  <si>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</si>
  <si>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</si>
  <si>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</si>
  <si>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</si>
  <si>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</si>
  <si>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</si>
  <si>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</si>
  <si>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</si>
  <si>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</si>
  <si>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</si>
  <si>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</si>
  <si>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</si>
  <si>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</si>
  <si>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</si>
  <si>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</si>
  <si>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</si>
  <si>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</si>
  <si>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</si>
  <si>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</si>
  <si>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</si>
  <si>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</si>
  <si>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</si>
  <si>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</si>
  <si>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</si>
  <si>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</si>
  <si>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</si>
  <si>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</si>
  <si>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</si>
  <si>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</si>
  <si>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</si>
  <si>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</si>
  <si>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</si>
  <si>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</si>
  <si>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</si>
  <si>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</si>
  <si>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</si>
  <si>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</si>
  <si>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</si>
  <si>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</si>
  <si>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</si>
  <si>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</si>
  <si>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</si>
  <si>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</si>
  <si>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</si>
  <si>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</si>
  <si>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</si>
  <si>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</si>
  <si>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</si>
  <si>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</si>
  <si>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</si>
  <si>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</si>
  <si>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</si>
  <si>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</si>
  <si>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</si>
  <si>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</si>
  <si>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</si>
  <si>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</si>
  <si>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</si>
  <si>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</si>
  <si>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</si>
  <si>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</si>
  <si>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</si>
  <si>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</si>
  <si>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</si>
  <si>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</si>
  <si>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</si>
  <si>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</si>
  <si>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</si>
  <si>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</si>
  <si>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</si>
  <si>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</si>
  <si>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</si>
  <si>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</si>
  <si>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</si>
  <si>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</si>
  <si>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</si>
  <si>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</si>
  <si>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</si>
  <si>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</si>
  <si>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</si>
  <si>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</si>
  <si>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</si>
  <si>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</si>
  <si>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</si>
  <si>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</si>
  <si>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</si>
  <si>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</si>
  <si>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</si>
  <si>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</si>
  <si>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</si>
  <si>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</si>
  <si>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</si>
  <si>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</si>
  <si>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</si>
  <si>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</si>
  <si>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</si>
  <si>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</si>
  <si>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</si>
  <si>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</si>
  <si>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</si>
  <si>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</si>
  <si>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</si>
  <si>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</si>
  <si>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</si>
  <si>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</si>
  <si>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</si>
  <si>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</si>
  <si>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</si>
  <si>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</si>
  <si>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</si>
  <si>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</si>
  <si>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</si>
  <si>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</si>
  <si>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</si>
  <si>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</si>
  <si>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</si>
  <si>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</si>
  <si>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</si>
  <si>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</si>
  <si>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</si>
  <si>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</si>
  <si>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</si>
  <si>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</si>
  <si>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</si>
  <si>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</si>
  <si>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</si>
  <si>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</si>
  <si>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</si>
  <si>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</si>
  <si>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</si>
  <si>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</si>
  <si>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</si>
  <si>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</si>
  <si>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</si>
  <si>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</si>
  <si>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</si>
  <si>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</si>
  <si>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</si>
  <si>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</si>
  <si>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</si>
  <si>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</si>
  <si>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</si>
  <si>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</si>
  <si>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</si>
  <si>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</si>
  <si>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</si>
  <si>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</si>
  <si>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</si>
  <si>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</si>
  <si>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</si>
  <si>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</si>
  <si>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</si>
  <si>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</si>
  <si>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</si>
  <si>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</si>
  <si>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</si>
  <si>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</si>
  <si>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</si>
  <si>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</si>
  <si>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</si>
  <si>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</si>
  <si>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</si>
  <si>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</si>
  <si>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</si>
  <si>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</si>
  <si>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</si>
  <si>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</si>
  <si>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</si>
  <si>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</si>
  <si>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</si>
  <si>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</si>
  <si>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</si>
  <si>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</si>
  <si>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</si>
  <si>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</si>
  <si>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</si>
  <si>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</si>
  <si>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</si>
  <si>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</si>
  <si>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</si>
  <si>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</si>
  <si>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</si>
  <si>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</si>
  <si>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</si>
  <si>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</si>
  <si>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</si>
  <si>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</si>
  <si>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</si>
  <si>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</si>
  <si>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</si>
  <si>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</si>
  <si>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</si>
  <si>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</si>
  <si>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</si>
  <si>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</si>
  <si>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</si>
  <si>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</si>
  <si>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</si>
  <si>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</si>
  <si>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</si>
  <si>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</si>
  <si>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</si>
  <si>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</si>
  <si>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</si>
  <si>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</si>
  <si>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</si>
  <si>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</si>
  <si>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</si>
  <si>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</si>
  <si>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</si>
  <si>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</si>
  <si>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</si>
  <si>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</si>
  <si>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</si>
  <si>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</si>
  <si>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</si>
  <si>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</si>
  <si>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</si>
  <si>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</si>
  <si>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</si>
  <si>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</si>
  <si>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</si>
  <si>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</si>
  <si>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</si>
  <si>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</si>
  <si>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</si>
  <si>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</si>
  <si>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</si>
  <si>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</si>
  <si>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</si>
  <si>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</si>
  <si>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</si>
  <si>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</si>
  <si>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</si>
  <si>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</si>
  <si>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</si>
  <si>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</si>
  <si>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</si>
  <si>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</si>
  <si>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</si>
  <si>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</si>
  <si>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</si>
  <si>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</si>
  <si>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</si>
  <si>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</si>
  <si>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</si>
  <si>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</si>
  <si>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</si>
  <si>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</si>
  <si>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</si>
  <si>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</si>
  <si>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</si>
  <si>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</si>
  <si>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</si>
  <si>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</si>
  <si>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</si>
  <si>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</si>
  <si>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</si>
  <si>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</si>
  <si>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</si>
  <si>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</si>
  <si>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</si>
  <si>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</si>
  <si>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</si>
  <si>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</si>
  <si>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</si>
  <si>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</si>
  <si>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</si>
  <si>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</si>
  <si>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</si>
  <si>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</si>
  <si>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</si>
  <si>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</si>
  <si>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</si>
  <si>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</si>
  <si>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</si>
  <si>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</si>
  <si>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</si>
  <si>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</si>
  <si>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</si>
  <si>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</si>
  <si>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</si>
  <si>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</si>
  <si>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</si>
  <si>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</si>
  <si>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</si>
  <si>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</si>
  <si>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</si>
  <si>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</si>
  <si>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</si>
  <si>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</si>
  <si>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</si>
  <si>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</si>
  <si>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</si>
  <si>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</si>
  <si>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</si>
  <si>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</si>
  <si>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</si>
  <si>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</si>
  <si>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</si>
  <si>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</si>
  <si>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</si>
  <si>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</si>
  <si>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</si>
  <si>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</si>
  <si>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</si>
  <si>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</si>
  <si>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</si>
  <si>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</si>
  <si>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</si>
  <si>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</si>
  <si>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</si>
  <si>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</si>
  <si>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</si>
  <si>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</si>
  <si>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</si>
  <si>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</si>
  <si>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</si>
  <si>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</si>
  <si>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</si>
  <si>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</si>
  <si>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</si>
  <si>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</si>
  <si>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</si>
  <si>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</si>
  <si>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</si>
  <si>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</si>
  <si>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</si>
  <si>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</si>
  <si>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</si>
  <si>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</si>
  <si>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</si>
  <si>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</si>
  <si>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</si>
  <si>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</si>
  <si>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</si>
  <si>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</si>
  <si>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</si>
  <si>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</si>
  <si>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</si>
  <si>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</si>
  <si>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</si>
  <si>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</si>
  <si>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</si>
  <si>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</si>
  <si>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</si>
  <si>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</si>
  <si>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</si>
  <si>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</si>
  <si>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</si>
  <si>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</si>
  <si>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</si>
  <si>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</si>
  <si>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</si>
  <si>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</si>
  <si>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</si>
  <si>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</si>
  <si>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</si>
  <si>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</si>
  <si>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</si>
  <si>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</si>
  <si>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</si>
  <si>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</si>
  <si>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</si>
  <si>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</si>
  <si>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</si>
  <si>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</si>
  <si>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</si>
  <si>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</si>
  <si>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</si>
  <si>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</si>
  <si>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</si>
  <si>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</si>
  <si>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</si>
  <si>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</si>
  <si>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</si>
  <si>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</si>
  <si>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</si>
  <si>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</si>
  <si>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</si>
  <si>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</si>
  <si>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</si>
  <si>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</si>
  <si>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</si>
  <si>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</si>
  <si>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</si>
  <si>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</si>
  <si>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</si>
  <si>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</si>
  <si>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</si>
  <si>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</si>
  <si>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</si>
  <si>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</si>
  <si>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</si>
  <si>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</si>
  <si>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</si>
  <si>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</si>
  <si>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</si>
  <si>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</si>
  <si>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</si>
  <si>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</si>
  <si>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</si>
  <si>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</si>
  <si>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</si>
  <si>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</si>
  <si>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</si>
  <si>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</si>
  <si>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</si>
  <si>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</si>
  <si>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</si>
  <si>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</si>
  <si>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</si>
  <si>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</si>
  <si>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</si>
  <si>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</si>
  <si>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</si>
  <si>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</si>
  <si>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</si>
  <si>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</si>
  <si>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</si>
  <si>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</si>
  <si>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</si>
  <si>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</si>
  <si>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</si>
  <si>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</si>
  <si>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</si>
  <si>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</si>
  <si>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</si>
  <si>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</si>
  <si>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</si>
  <si>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</si>
  <si>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</si>
  <si>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</si>
  <si>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</si>
  <si>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</si>
  <si>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</si>
  <si>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</si>
  <si>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</si>
  <si>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</si>
  <si>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</si>
  <si>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</si>
  <si>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</si>
  <si>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</si>
  <si>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</si>
  <si>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</si>
  <si>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</si>
  <si>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</si>
  <si>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</si>
  <si>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</si>
  <si>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</si>
  <si>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</si>
  <si>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</si>
  <si>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</si>
  <si>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</si>
  <si>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</si>
  <si>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</si>
  <si>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</si>
  <si>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</si>
  <si>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</si>
  <si>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</si>
  <si>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</si>
  <si>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</si>
  <si>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</si>
  <si>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</si>
  <si>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</si>
  <si>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</si>
  <si>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</si>
  <si>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</si>
  <si>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</si>
  <si>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</si>
  <si>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</si>
  <si>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</si>
  <si>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</si>
  <si>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</si>
  <si>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</si>
  <si>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</si>
  <si>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</si>
  <si>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</si>
  <si>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</si>
  <si>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</si>
  <si>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</si>
  <si>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</si>
  <si>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</si>
  <si>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</si>
  <si>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</si>
  <si>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</si>
  <si>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</si>
  <si>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</si>
  <si>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</si>
  <si>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</si>
  <si>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</si>
  <si>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</si>
  <si>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</si>
  <si>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</si>
  <si>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</si>
  <si>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</si>
  <si>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</si>
  <si>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</si>
  <si>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</si>
  <si>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</si>
  <si>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</si>
  <si>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</si>
  <si>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</si>
  <si>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</si>
  <si>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</si>
  <si>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</si>
  <si>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</si>
  <si>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</si>
  <si>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</si>
  <si>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</si>
  <si>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</si>
  <si>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</si>
  <si>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</si>
  <si>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</si>
  <si>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</si>
  <si>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</si>
  <si>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</si>
  <si>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</si>
  <si>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</si>
  <si>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</si>
  <si>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</si>
  <si>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</si>
  <si>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</si>
  <si>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</si>
  <si>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</si>
  <si>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</si>
  <si>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</si>
  <si>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</si>
  <si>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</si>
  <si>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</si>
  <si>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</si>
  <si>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</si>
  <si>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</si>
  <si>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</si>
  <si>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</si>
  <si>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</si>
  <si>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</si>
  <si>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</si>
  <si>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</si>
  <si>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</si>
  <si>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</si>
  <si>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</si>
  <si>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</si>
  <si>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</si>
  <si>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</si>
  <si>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</si>
  <si>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</si>
  <si>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</si>
  <si>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</si>
  <si>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</si>
  <si>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</si>
  <si>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</si>
  <si>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</si>
  <si>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</si>
  <si>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</si>
  <si>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</si>
  <si>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</si>
  <si>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</si>
  <si>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</si>
  <si>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</si>
  <si>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</si>
  <si>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</si>
  <si>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</si>
  <si>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</si>
  <si>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</si>
  <si>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</si>
  <si>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</si>
  <si>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</si>
  <si>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</si>
  <si>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</si>
  <si>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</si>
  <si>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</si>
  <si>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</si>
  <si>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</si>
  <si>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</si>
  <si>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</si>
  <si>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</si>
  <si>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</si>
  <si>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</si>
  <si>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</si>
  <si>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</si>
  <si>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</si>
  <si>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</si>
  <si>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</si>
  <si>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</si>
  <si>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</si>
  <si>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</si>
  <si>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</si>
  <si>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</si>
  <si>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</si>
  <si>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</si>
  <si>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</si>
  <si>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</si>
  <si>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</si>
  <si>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</si>
  <si>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</si>
  <si>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</si>
  <si>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</si>
  <si>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</si>
  <si>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</si>
  <si>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</si>
  <si>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</si>
  <si>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</si>
  <si>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</si>
  <si>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</si>
  <si>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</si>
  <si>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</si>
  <si>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</si>
  <si>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</si>
  <si>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</si>
  <si>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</si>
  <si>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</si>
  <si>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</si>
  <si>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</si>
  <si>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</si>
  <si>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</si>
  <si>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</si>
  <si>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</si>
  <si>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</si>
  <si>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</si>
  <si>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</si>
  <si>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</si>
  <si>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</si>
  <si>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</si>
  <si>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</si>
  <si>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</si>
  <si>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</si>
  <si>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</si>
  <si>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</si>
  <si>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</si>
  <si>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</si>
  <si>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</si>
  <si>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</si>
  <si>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</si>
  <si>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</si>
  <si>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</si>
  <si>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</si>
  <si>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</si>
  <si>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</si>
  <si>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</si>
  <si>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</si>
  <si>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</si>
  <si>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</si>
  <si>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</si>
  <si>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</si>
  <si>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</si>
  <si>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</si>
  <si>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</si>
  <si>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</si>
  <si>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</si>
  <si>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</si>
  <si>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</si>
  <si>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</si>
  <si>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</si>
  <si>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</si>
  <si>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</si>
  <si>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</si>
  <si>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</si>
  <si>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</si>
  <si>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</si>
  <si>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</si>
  <si>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</si>
  <si>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</si>
  <si>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</si>
  <si>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</si>
  <si>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</si>
  <si>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</si>
  <si>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</si>
  <si>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</si>
  <si>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</si>
  <si>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</si>
  <si>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</si>
  <si>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</si>
  <si>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</si>
  <si>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</si>
  <si>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</si>
  <si>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</si>
  <si>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</si>
  <si>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</si>
  <si>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</si>
  <si>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</si>
  <si>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</si>
  <si>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</si>
  <si>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</si>
  <si>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</si>
  <si>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</si>
  <si>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</si>
  <si>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</si>
  <si>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</si>
  <si>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</si>
  <si>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</si>
  <si>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</si>
  <si>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</si>
  <si>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</si>
  <si>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</si>
  <si>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</si>
  <si>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</si>
  <si>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</si>
  <si>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</si>
  <si>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</si>
  <si>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</si>
  <si>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</si>
  <si>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</si>
  <si>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</si>
  <si>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</si>
  <si>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</si>
  <si>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</si>
  <si>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</si>
  <si>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</si>
  <si>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</si>
  <si>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</si>
  <si>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</si>
  <si>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</si>
  <si>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</si>
  <si>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</si>
  <si>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</si>
  <si>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</si>
  <si>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</si>
  <si>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</si>
  <si>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</si>
  <si>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</si>
  <si>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</si>
  <si>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</si>
  <si>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</si>
  <si>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</si>
  <si>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</si>
  <si>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</si>
  <si>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</si>
  <si>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</si>
  <si>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</si>
  <si>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</si>
  <si>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</si>
  <si>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</si>
  <si>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</si>
  <si>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</si>
  <si>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</si>
  <si>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</si>
  <si>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</si>
  <si>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</si>
  <si>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</si>
  <si>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</si>
  <si>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</si>
  <si>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</si>
  <si>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</si>
  <si>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</si>
  <si>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</si>
  <si>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</si>
  <si>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</si>
  <si>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</si>
  <si>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</si>
  <si>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</si>
  <si>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</si>
  <si>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</si>
  <si>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</si>
  <si>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</si>
  <si>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</si>
  <si>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</si>
  <si>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</si>
  <si>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</si>
  <si>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</si>
  <si>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</si>
  <si>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</si>
  <si>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</si>
  <si>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</si>
  <si>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</si>
  <si>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</si>
  <si>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</si>
  <si>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</si>
  <si>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</si>
  <si>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</si>
  <si>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</si>
  <si>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</si>
  <si>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</si>
  <si>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</si>
  <si>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</si>
  <si>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</si>
  <si>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</si>
  <si>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</si>
  <si>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</si>
  <si>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</si>
  <si>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</si>
  <si>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</si>
  <si>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</si>
  <si>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</si>
  <si>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</si>
  <si>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</si>
  <si>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</si>
  <si>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</si>
  <si>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</si>
  <si>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</si>
  <si>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</si>
  <si>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</si>
  <si>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</si>
  <si>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</si>
  <si>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</si>
  <si>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</si>
  <si>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</si>
  <si>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</si>
  <si>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</si>
  <si>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</si>
  <si>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</si>
  <si>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</si>
  <si>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</si>
  <si>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</si>
  <si>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</si>
  <si>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</si>
  <si>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</si>
  <si>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</si>
  <si>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</si>
  <si>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</si>
  <si>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</si>
  <si>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</si>
  <si>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</si>
  <si>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</si>
  <si>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</si>
  <si>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</si>
  <si>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</si>
  <si>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</si>
  <si>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</si>
  <si>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</si>
  <si>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</si>
  <si>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</si>
  <si>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</si>
  <si>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</si>
  <si>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</si>
  <si>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</si>
  <si>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</si>
  <si>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</si>
  <si>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</si>
  <si>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</si>
  <si>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</si>
  <si>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</si>
  <si>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</si>
  <si>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</si>
  <si>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</si>
  <si>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</si>
  <si>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</si>
  <si>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</si>
  <si>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</si>
  <si>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</si>
  <si>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</si>
  <si>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</si>
  <si>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</si>
  <si>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</si>
  <si>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</si>
  <si>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</si>
  <si>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</si>
  <si>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</si>
  <si>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</si>
  <si>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</si>
  <si>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</si>
  <si>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</si>
  <si>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</si>
  <si>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</si>
  <si>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</si>
  <si>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</si>
  <si>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</si>
  <si>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</si>
  <si>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</si>
  <si>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</si>
  <si>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</si>
  <si>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</si>
  <si>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</si>
  <si>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</si>
  <si>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</si>
  <si>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</si>
  <si>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</si>
  <si>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</si>
  <si>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</si>
  <si>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</si>
  <si>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</si>
  <si>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</si>
  <si>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</si>
  <si>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</si>
  <si>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</si>
  <si>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</si>
  <si>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</si>
  <si>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</si>
  <si>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</si>
  <si>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</si>
  <si>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</si>
  <si>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</si>
  <si>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</si>
  <si>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</si>
  <si>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</si>
  <si>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</si>
  <si>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</si>
  <si>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</si>
  <si>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</si>
  <si>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</si>
  <si>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</si>
  <si>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</si>
  <si>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</si>
  <si>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</si>
  <si>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</si>
  <si>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</si>
  <si>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</si>
  <si>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</si>
  <si>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</si>
  <si>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</si>
  <si>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</si>
  <si>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</si>
  <si>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</si>
  <si>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</si>
  <si>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</si>
  <si>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</si>
  <si>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</si>
  <si>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</si>
  <si>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</si>
  <si>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</si>
  <si>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</si>
  <si>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</si>
  <si>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</si>
  <si>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</si>
  <si>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</si>
  <si>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</si>
  <si>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</si>
  <si>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</si>
  <si>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</si>
  <si>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</si>
  <si>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</si>
  <si>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</si>
  <si>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</si>
  <si>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</si>
  <si>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</si>
  <si>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</si>
  <si>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</si>
  <si>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</si>
  <si>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</si>
  <si>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</si>
  <si>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</si>
  <si>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</si>
  <si>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</si>
  <si>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</si>
  <si>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</si>
  <si>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</si>
  <si>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</si>
  <si>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</si>
  <si>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</si>
  <si>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</si>
  <si>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</si>
  <si>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</si>
  <si>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</si>
  <si>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</si>
  <si>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</si>
  <si>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</si>
  <si>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</si>
  <si>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</si>
  <si>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</si>
  <si>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</si>
  <si>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</si>
  <si>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</si>
  <si>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</si>
  <si>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</si>
  <si>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</si>
  <si>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</si>
  <si>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</si>
  <si>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</si>
  <si>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</si>
  <si>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</si>
  <si>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</si>
  <si>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</si>
  <si>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</si>
  <si>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</si>
  <si>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</si>
  <si>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</si>
  <si>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</si>
  <si>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</si>
  <si>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</si>
  <si>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</si>
  <si>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</si>
  <si>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</si>
  <si>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</si>
  <si>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</si>
  <si>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</si>
  <si>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</si>
  <si>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</si>
  <si>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</si>
  <si>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</si>
  <si>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</si>
  <si>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</si>
  <si>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</si>
  <si>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</si>
  <si>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</si>
  <si>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</si>
  <si>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</si>
  <si>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</si>
  <si>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</si>
  <si>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</si>
  <si>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</si>
  <si>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</si>
  <si>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</si>
  <si>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</si>
  <si>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</si>
  <si>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</si>
  <si>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</si>
  <si>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</si>
  <si>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</si>
  <si>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</si>
  <si>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</si>
  <si>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</si>
  <si>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</si>
  <si>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</si>
  <si>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</si>
  <si>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</si>
  <si>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</si>
  <si>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</si>
  <si>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</si>
  <si>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</si>
  <si>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</si>
  <si>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</si>
  <si>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</si>
  <si>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</si>
  <si>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</si>
  <si>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</si>
  <si>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</si>
  <si>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</si>
  <si>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</si>
  <si>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</si>
  <si>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</si>
  <si>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</si>
  <si>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</si>
  <si>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</si>
  <si>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</si>
  <si>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</si>
  <si>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</si>
  <si>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</si>
  <si>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</si>
  <si>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</si>
  <si>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</si>
  <si>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</si>
  <si>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</si>
  <si>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</si>
  <si>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</si>
  <si>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</si>
  <si>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</si>
  <si>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</si>
  <si>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</si>
  <si>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</si>
  <si>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</si>
  <si>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</si>
  <si>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</si>
  <si>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</si>
  <si>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</si>
  <si>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</si>
  <si>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</si>
  <si>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</si>
  <si>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</si>
  <si>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</si>
  <si>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</si>
  <si>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</si>
  <si>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</si>
  <si>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</si>
  <si>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</si>
  <si>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</si>
  <si>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</si>
  <si>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</si>
  <si>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</si>
  <si>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</si>
  <si>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</si>
  <si>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</si>
  <si>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</si>
  <si>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</si>
  <si>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</si>
  <si>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</si>
  <si>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</si>
  <si>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</si>
  <si>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</si>
  <si>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</si>
  <si>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</si>
  <si>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</si>
  <si>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</si>
  <si>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</si>
  <si>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</si>
  <si>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</si>
  <si>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</si>
  <si>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</si>
  <si>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</si>
  <si>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</si>
  <si>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</si>
  <si>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</si>
  <si>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</si>
  <si>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</si>
  <si>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</si>
  <si>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</si>
  <si>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</si>
  <si>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</si>
  <si>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</si>
  <si>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</si>
  <si>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</si>
  <si>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</si>
  <si>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</si>
  <si>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</si>
  <si>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</si>
  <si>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</si>
  <si>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</si>
  <si>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</si>
  <si>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</si>
  <si>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</si>
  <si>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</si>
  <si>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</si>
  <si>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</si>
  <si>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</si>
  <si>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</si>
  <si>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</si>
  <si>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</si>
  <si>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</si>
  <si>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</si>
  <si>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</si>
  <si>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</si>
  <si>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</si>
  <si>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</si>
  <si>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</si>
  <si>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</si>
  <si>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</si>
  <si>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</si>
  <si>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</si>
  <si>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</si>
  <si>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</si>
  <si>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</si>
  <si>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</si>
  <si>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</si>
  <si>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</si>
  <si>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</si>
  <si>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</si>
  <si>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</si>
  <si>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</si>
  <si>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</si>
  <si>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</si>
  <si>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</si>
  <si>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</si>
  <si>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</si>
  <si>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</si>
  <si>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</si>
  <si>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</si>
  <si>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</si>
  <si>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</si>
  <si>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</si>
  <si>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</si>
  <si>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</si>
  <si>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</si>
  <si>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</si>
  <si>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</si>
  <si>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</si>
  <si>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</si>
  <si>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</si>
  <si>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</si>
  <si>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</si>
  <si>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</si>
  <si>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</si>
  <si>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</si>
  <si>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</si>
  <si>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</si>
  <si>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</si>
  <si>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</si>
  <si>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</si>
  <si>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</si>
  <si>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</si>
  <si>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</si>
  <si>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</si>
  <si>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</si>
  <si>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</si>
  <si>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</si>
  <si>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</si>
  <si>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</si>
  <si>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</si>
  <si>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</si>
  <si>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</si>
  <si>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</si>
  <si>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</si>
  <si>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</si>
  <si>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</si>
  <si>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</si>
  <si>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</si>
  <si>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</si>
  <si>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</si>
  <si>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</si>
  <si>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</si>
  <si>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</si>
  <si>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</si>
  <si>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</si>
  <si>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</si>
  <si>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</si>
  <si>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</si>
  <si>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</si>
  <si>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</si>
  <si>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</si>
  <si>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</si>
  <si>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</si>
  <si>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</si>
  <si>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</si>
  <si>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</si>
  <si>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</si>
  <si>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</si>
  <si>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</si>
  <si>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</si>
  <si>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</si>
  <si>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</si>
  <si>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</si>
  <si>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</si>
  <si>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</si>
  <si>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</si>
  <si>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</si>
  <si>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</si>
  <si>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</si>
  <si>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</si>
  <si>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</si>
  <si>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</si>
  <si>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</si>
  <si>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</si>
  <si>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</si>
  <si>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</si>
  <si>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</si>
  <si>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</si>
  <si>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</si>
  <si>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</si>
  <si>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</si>
  <si>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</si>
  <si>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</si>
  <si>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</si>
  <si>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</si>
  <si>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</si>
  <si>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</si>
  <si>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</si>
  <si>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</si>
  <si>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</si>
  <si>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</si>
  <si>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</si>
  <si>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</si>
  <si>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</si>
  <si>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</si>
  <si>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</si>
  <si>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</si>
  <si>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</si>
  <si>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</si>
  <si>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</si>
  <si>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</si>
  <si>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</si>
  <si>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</si>
  <si>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</si>
  <si>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</si>
  <si>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</si>
  <si>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</si>
  <si>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</si>
  <si>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</si>
  <si>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</si>
  <si>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</si>
  <si>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</si>
  <si>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</si>
  <si>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</si>
  <si>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</si>
  <si>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</si>
  <si>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</si>
  <si>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</si>
  <si>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</si>
  <si>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</si>
  <si>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</si>
  <si>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</si>
  <si>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</si>
  <si>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</si>
  <si>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</si>
  <si>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</si>
  <si>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</si>
  <si>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</si>
  <si>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</si>
  <si>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</si>
  <si>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</si>
  <si>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</si>
  <si>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</si>
  <si>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</si>
  <si>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</si>
  <si>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</si>
  <si>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</si>
  <si>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</si>
  <si>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</si>
  <si>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</si>
  <si>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</si>
  <si>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</si>
  <si>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</si>
  <si>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</si>
  <si>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</si>
  <si>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</si>
  <si>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</si>
  <si>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</si>
  <si>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</si>
  <si>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</si>
  <si>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</si>
  <si>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</si>
  <si>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</si>
  <si>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</si>
  <si>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</si>
  <si>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</si>
  <si>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</si>
  <si>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</si>
  <si>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</si>
  <si>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</si>
  <si>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</si>
  <si>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</si>
  <si>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</si>
  <si>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</si>
  <si>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</si>
  <si>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</si>
  <si>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</si>
  <si>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</si>
  <si>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</si>
  <si>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</si>
  <si>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</si>
  <si>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</si>
  <si>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</si>
  <si>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</si>
  <si>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</si>
  <si>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</si>
  <si>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</si>
  <si>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</si>
  <si>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</si>
  <si>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</si>
  <si>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</si>
  <si>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</si>
  <si>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</si>
  <si>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</si>
  <si>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</si>
  <si>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</si>
  <si>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</si>
  <si>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</si>
  <si>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</si>
  <si>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</si>
  <si>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</si>
  <si>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</si>
  <si>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</si>
  <si>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</si>
  <si>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</si>
  <si>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</si>
  <si>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</si>
  <si>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</si>
  <si>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</si>
  <si>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</si>
  <si>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</si>
  <si>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</si>
  <si>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</si>
  <si>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</si>
  <si>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</si>
  <si>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</si>
  <si>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</si>
  <si>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</si>
  <si>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</si>
  <si>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</si>
  <si>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</si>
  <si>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</si>
  <si>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</si>
  <si>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</si>
  <si>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</si>
  <si>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</si>
  <si>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</si>
  <si>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</si>
  <si>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</si>
  <si>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</si>
  <si>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</si>
  <si>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</si>
  <si>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</si>
  <si>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</si>
  <si>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</si>
  <si>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</si>
  <si>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</si>
  <si>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</si>
  <si>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</si>
  <si>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</si>
  <si>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</si>
  <si>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</si>
  <si>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</si>
  <si>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</si>
  <si>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</si>
  <si>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</si>
  <si>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</si>
  <si>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</si>
  <si>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</si>
  <si>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</si>
  <si>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</si>
  <si>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</si>
  <si>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</si>
  <si>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</si>
  <si>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</si>
  <si>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</si>
  <si>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</si>
  <si>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</si>
  <si>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</si>
  <si>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</si>
  <si>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</si>
  <si>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</si>
  <si>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</si>
  <si>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</si>
  <si>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</si>
  <si>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</si>
  <si>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</si>
  <si>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</si>
  <si>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</si>
  <si>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</si>
  <si>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</si>
  <si>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</si>
  <si>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</si>
  <si>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</si>
  <si>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</si>
  <si>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</si>
  <si>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</si>
  <si>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</si>
  <si>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</si>
  <si>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</si>
  <si>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</si>
  <si>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</si>
  <si>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</si>
  <si>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</si>
  <si>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</si>
  <si>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</si>
  <si>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</si>
  <si>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</si>
  <si>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</si>
  <si>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</si>
  <si>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</si>
  <si>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</si>
  <si>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</si>
  <si>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</si>
  <si>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</si>
  <si>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</si>
  <si>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</si>
  <si>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</si>
  <si>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</si>
  <si>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</si>
  <si>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</si>
  <si>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</si>
  <si>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</si>
  <si>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</si>
  <si>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</si>
  <si>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</si>
  <si>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</si>
  <si>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</si>
  <si>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</si>
  <si>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</si>
  <si>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</si>
  <si>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</si>
  <si>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</si>
  <si>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</si>
  <si>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</si>
  <si>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</si>
  <si>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</si>
  <si>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</si>
  <si>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</si>
  <si>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</si>
  <si>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</si>
  <si>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</si>
  <si>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</si>
  <si>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</si>
  <si>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</si>
  <si>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</si>
  <si>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</si>
  <si>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</si>
  <si>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</si>
  <si>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</si>
  <si>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</si>
  <si>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</si>
  <si>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</si>
  <si>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</si>
  <si>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</si>
  <si>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</si>
  <si>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</si>
  <si>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</si>
  <si>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</si>
  <si>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</si>
  <si>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</si>
  <si>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</si>
  <si>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</si>
  <si>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</si>
  <si>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</si>
  <si>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</si>
  <si>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</si>
  <si>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</si>
  <si>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</si>
  <si>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</si>
  <si>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</si>
  <si>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</si>
  <si>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</si>
  <si>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</si>
  <si>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</si>
  <si>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</si>
  <si>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</si>
  <si>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</si>
  <si>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</si>
  <si>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</si>
  <si>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</si>
  <si>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</si>
  <si>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</si>
  <si>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</si>
  <si>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</si>
  <si>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</si>
  <si>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</si>
  <si>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</si>
  <si>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</si>
  <si>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</si>
  <si>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</si>
  <si>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</si>
  <si>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</si>
  <si>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</si>
  <si>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</si>
  <si>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</si>
  <si>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</si>
  <si>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</si>
  <si>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</si>
  <si>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</si>
  <si>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</si>
  <si>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</si>
  <si>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</si>
  <si>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</si>
  <si>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</si>
  <si>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</si>
  <si>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</si>
  <si>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</si>
  <si>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</si>
  <si>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</si>
  <si>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</si>
  <si>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</si>
  <si>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</si>
  <si>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</si>
  <si>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</si>
  <si>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</si>
  <si>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</si>
  <si>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</si>
  <si>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</si>
  <si>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</si>
  <si>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</si>
  <si>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</si>
  <si>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</si>
  <si>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</si>
  <si>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</si>
  <si>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</si>
  <si>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</si>
  <si>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</si>
  <si>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</si>
  <si>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</si>
  <si>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</si>
  <si>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</si>
  <si>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</si>
  <si>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</si>
  <si>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</si>
  <si>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</si>
  <si>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</si>
  <si>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</si>
  <si>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</si>
  <si>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</si>
  <si>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</si>
  <si>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</si>
  <si>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</si>
  <si>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</si>
  <si>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</si>
  <si>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</si>
  <si>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</si>
  <si>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</si>
  <si>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</si>
  <si>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</si>
  <si>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</si>
  <si>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</si>
  <si>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</si>
  <si>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</si>
  <si>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</si>
  <si>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</si>
  <si>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</si>
  <si>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</si>
  <si>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</si>
  <si>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</si>
  <si>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</si>
  <si>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</si>
  <si>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</si>
  <si>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</si>
  <si>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</si>
  <si>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</si>
  <si>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</si>
  <si>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</si>
  <si>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</si>
  <si>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</si>
  <si>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</si>
  <si>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</si>
  <si>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</si>
  <si>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</si>
  <si>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</si>
  <si>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</si>
  <si>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</si>
  <si>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</si>
  <si>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</si>
  <si>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</si>
  <si>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</si>
  <si>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</si>
  <si>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</si>
  <si>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</si>
  <si>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</si>
  <si>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</si>
  <si>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</si>
  <si>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</si>
  <si>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</si>
  <si>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</si>
  <si>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</si>
  <si>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</si>
  <si>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</si>
  <si>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</si>
  <si>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</si>
  <si>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</si>
  <si>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</si>
  <si>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</si>
  <si>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</si>
  <si>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</si>
  <si>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</si>
  <si>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</si>
  <si>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</si>
  <si>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</si>
  <si>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</si>
  <si>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</si>
  <si>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</si>
  <si>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</si>
  <si>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</si>
  <si>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</si>
  <si>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</si>
  <si>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</si>
  <si>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</si>
  <si>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</si>
  <si>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</si>
  <si>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</si>
  <si>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</si>
  <si>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</si>
  <si>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</si>
  <si>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</si>
  <si>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</si>
  <si>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</si>
  <si>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</si>
  <si>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</si>
  <si>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</si>
  <si>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</si>
  <si>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</si>
  <si>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</si>
  <si>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</si>
  <si>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</si>
  <si>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</si>
  <si>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</si>
  <si>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</si>
  <si>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</si>
  <si>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</si>
  <si>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</si>
  <si>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</si>
  <si>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</si>
  <si>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</si>
  <si>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</si>
  <si>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</si>
  <si>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</si>
  <si>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</si>
  <si>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</si>
  <si>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</si>
  <si>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</si>
  <si>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</si>
  <si>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</si>
  <si>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</si>
  <si>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</si>
  <si>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</si>
  <si>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</si>
  <si>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</si>
  <si>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</si>
  <si>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</si>
  <si>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</si>
  <si>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</si>
  <si>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</si>
  <si>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</si>
  <si>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</si>
  <si>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</si>
  <si>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</si>
  <si>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</si>
  <si>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</si>
  <si>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</si>
  <si>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</si>
  <si>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</si>
  <si>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</si>
  <si>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</si>
  <si>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</si>
  <si>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</si>
  <si>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</si>
  <si>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</si>
  <si>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</si>
  <si>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</si>
  <si>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</si>
  <si>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</si>
  <si>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</si>
  <si>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</si>
  <si>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</si>
  <si>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</si>
  <si>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</si>
  <si>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</si>
  <si>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</si>
  <si>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</si>
  <si>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</si>
  <si>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</si>
  <si>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</si>
  <si>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</si>
  <si>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</si>
  <si>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</si>
  <si>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</si>
  <si>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</si>
  <si>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</si>
  <si>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</si>
  <si>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</si>
  <si>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</si>
  <si>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</si>
  <si>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</si>
  <si>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</si>
  <si>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</si>
  <si>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</si>
  <si>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</si>
  <si>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</si>
  <si>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</si>
  <si>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</si>
  <si>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</si>
  <si>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</si>
  <si>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</si>
  <si>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</si>
  <si>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</si>
  <si>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</si>
  <si>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</si>
  <si>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</si>
  <si>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</si>
  <si>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</si>
  <si>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</si>
  <si>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</si>
  <si>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</si>
  <si>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</si>
  <si>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</si>
  <si>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</si>
  <si>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</si>
  <si>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</si>
  <si>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</si>
  <si>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</si>
  <si>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</si>
  <si>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</si>
  <si>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</si>
  <si>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</si>
  <si>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</si>
  <si>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</si>
  <si>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</si>
  <si>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</si>
  <si>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</si>
  <si>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</si>
  <si>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</si>
  <si>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</si>
  <si>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</si>
  <si>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</si>
  <si>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</si>
  <si>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</si>
  <si>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</si>
  <si>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</si>
  <si>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</si>
  <si>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</si>
  <si>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</si>
  <si>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</si>
  <si>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</si>
  <si>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</si>
  <si>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</si>
  <si>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</si>
  <si>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</si>
  <si>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</si>
  <si>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</si>
  <si>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</si>
  <si>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</si>
  <si>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</si>
  <si>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</si>
  <si>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</si>
  <si>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</si>
  <si>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</si>
  <si>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</si>
  <si>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</si>
  <si>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</si>
  <si>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</si>
  <si>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</si>
  <si>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</si>
  <si>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</si>
  <si>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</si>
  <si>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</si>
  <si>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</si>
  <si>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</si>
  <si>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</si>
  <si>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</si>
  <si>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</si>
  <si>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</si>
  <si>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</si>
  <si>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</si>
  <si>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</si>
  <si>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</si>
  <si>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</si>
  <si>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</si>
  <si>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</si>
  <si>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</si>
  <si>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</si>
  <si>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</si>
  <si>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</si>
  <si>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</si>
  <si>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</si>
  <si>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</si>
  <si>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</si>
  <si>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</si>
  <si>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</si>
  <si>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</si>
  <si>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</si>
  <si>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</si>
  <si>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</si>
  <si>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</si>
  <si>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</si>
  <si>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</si>
  <si>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</si>
  <si>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</si>
  <si>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</si>
  <si>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</si>
  <si>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</si>
  <si>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</si>
  <si>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</si>
  <si>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</si>
  <si>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</si>
  <si>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</si>
  <si>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</si>
  <si>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</si>
  <si>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</si>
  <si>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</si>
  <si>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</si>
  <si>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</si>
  <si>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</si>
  <si>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</si>
  <si>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</si>
  <si>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</si>
  <si>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</si>
  <si>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</si>
  <si>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</si>
  <si>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</si>
  <si>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</si>
  <si>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</si>
  <si>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</si>
  <si>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</si>
  <si>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</si>
  <si>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</si>
  <si>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</si>
  <si>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</si>
  <si>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</si>
  <si>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</si>
  <si>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</si>
  <si>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</si>
  <si>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</si>
  <si>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</si>
  <si>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</si>
  <si>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</si>
  <si>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</si>
  <si>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</si>
  <si>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</si>
  <si>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</si>
  <si>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</si>
  <si>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</si>
  <si>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</si>
  <si>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</si>
  <si>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</si>
  <si>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</si>
  <si>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</si>
  <si>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</si>
  <si>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</si>
  <si>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</si>
  <si>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</si>
  <si>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</si>
  <si>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</si>
  <si>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</si>
  <si>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</si>
  <si>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</si>
  <si>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</si>
  <si>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</si>
  <si>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</si>
  <si>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</si>
  <si>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</si>
  <si>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</si>
  <si>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</si>
  <si>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</si>
  <si>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</si>
  <si>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</si>
  <si>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</si>
  <si>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</si>
  <si>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</si>
  <si>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</si>
  <si>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</si>
  <si>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</si>
  <si>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</si>
  <si>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</si>
  <si>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</si>
  <si>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</si>
  <si>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</si>
  <si>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</si>
  <si>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</si>
  <si>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</si>
  <si>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</si>
  <si>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</si>
  <si>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</si>
  <si>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</si>
  <si>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</si>
  <si>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</si>
  <si>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</si>
  <si>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</si>
  <si>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</si>
  <si>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</si>
  <si>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</si>
  <si>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</si>
  <si>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</si>
  <si>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</si>
  <si>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</si>
  <si>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</si>
  <si>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</si>
  <si>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</si>
  <si>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</si>
  <si>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</si>
  <si>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</si>
  <si>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</si>
  <si>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</si>
  <si>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</si>
  <si>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</si>
  <si>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</si>
  <si>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</si>
  <si>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</si>
  <si>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</si>
  <si>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</si>
  <si>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</si>
  <si>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</si>
  <si>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</si>
  <si>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</si>
  <si>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</si>
  <si>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</si>
  <si>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</si>
  <si>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</si>
  <si>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</si>
  <si>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</si>
  <si>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</si>
  <si>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</si>
  <si>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</si>
  <si>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</si>
  <si>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</si>
  <si>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</si>
  <si>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</si>
  <si>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</si>
  <si>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</si>
  <si>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</si>
  <si>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</si>
  <si>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</si>
  <si>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</si>
  <si>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</si>
  <si>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</si>
  <si>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</si>
  <si>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</si>
  <si>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</si>
  <si>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</si>
  <si>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</si>
  <si>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</si>
  <si>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</si>
  <si>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</si>
  <si>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</si>
  <si>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</si>
  <si>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</si>
  <si>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</si>
  <si>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</si>
  <si>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</si>
  <si>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</si>
  <si>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</si>
  <si>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</si>
  <si>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</si>
  <si>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</si>
  <si>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</si>
  <si>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</si>
  <si>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</si>
  <si>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</si>
  <si>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</si>
  <si>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</si>
  <si>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</si>
  <si>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</si>
  <si>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</si>
  <si>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</si>
  <si>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</si>
  <si>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</si>
  <si>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</si>
  <si>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</si>
  <si>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</si>
  <si>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</si>
  <si>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</si>
  <si>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</si>
  <si>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</si>
  <si>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</si>
  <si>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</si>
  <si>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</si>
  <si>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</si>
  <si>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</si>
  <si>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</si>
  <si>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</si>
  <si>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</si>
  <si>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</si>
  <si>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</si>
  <si>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</si>
  <si>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</si>
  <si>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</si>
  <si>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</si>
  <si>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</si>
  <si>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</si>
  <si>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</si>
  <si>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</si>
  <si>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</si>
  <si>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</si>
  <si>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</si>
  <si>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</si>
  <si>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</si>
  <si>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</si>
  <si>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</si>
  <si>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</si>
  <si>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</si>
  <si>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</si>
  <si>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</si>
  <si>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</si>
  <si>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</si>
  <si>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</si>
  <si>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</si>
  <si>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</si>
  <si>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</si>
  <si>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</si>
  <si>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</si>
  <si>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</si>
  <si>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</si>
  <si>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</si>
  <si>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</si>
  <si>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</si>
  <si>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</si>
  <si>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</si>
  <si>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</si>
  <si>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</si>
  <si>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</si>
  <si>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</si>
  <si>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</si>
  <si>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</si>
  <si>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</si>
  <si>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</si>
  <si>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</si>
  <si>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</si>
  <si>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</si>
  <si>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</si>
  <si>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</si>
  <si>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</si>
  <si>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</si>
  <si>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</si>
  <si>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</si>
  <si>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</si>
  <si>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</si>
  <si>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</si>
  <si>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</si>
  <si>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</si>
  <si>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</si>
  <si>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</si>
  <si>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</si>
  <si>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</si>
  <si>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</si>
  <si>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</si>
  <si>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</si>
  <si>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</si>
  <si>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</si>
  <si>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</si>
  <si>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</si>
  <si>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</si>
  <si>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</si>
  <si>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</si>
  <si>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</si>
  <si>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</si>
  <si>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</si>
  <si>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</si>
  <si>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</si>
  <si>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</si>
  <si>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</si>
  <si>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</si>
  <si>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</si>
  <si>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</si>
  <si>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</si>
  <si>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</si>
  <si>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</si>
  <si>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</si>
  <si>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</si>
  <si>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</si>
  <si>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</si>
  <si>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</si>
  <si>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</si>
  <si>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</si>
  <si>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</si>
  <si>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</si>
  <si>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</si>
  <si>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</si>
  <si>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</si>
  <si>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</si>
  <si>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</si>
  <si>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</si>
  <si>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</si>
  <si>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</si>
  <si>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</si>
  <si>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</si>
  <si>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</si>
  <si>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</si>
  <si>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</si>
  <si>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</si>
  <si>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</si>
  <si>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</si>
  <si>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</si>
  <si>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</si>
  <si>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</si>
  <si>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</si>
  <si>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</si>
  <si>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</si>
  <si>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</si>
  <si>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</si>
  <si>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</si>
  <si>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</si>
  <si>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</si>
  <si>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</si>
  <si>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</si>
  <si>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</si>
  <si>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</si>
  <si>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</si>
  <si>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</si>
  <si>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</si>
  <si>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</si>
  <si>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</si>
  <si>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</si>
  <si>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</si>
  <si>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</si>
  <si>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</si>
  <si>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</si>
  <si>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</si>
  <si>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</si>
  <si>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</si>
  <si>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</si>
  <si>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</si>
  <si>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</si>
  <si>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</si>
  <si>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</si>
  <si>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</si>
  <si>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</si>
  <si>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</si>
  <si>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</si>
  <si>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</si>
  <si>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</si>
  <si>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</si>
  <si>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</si>
  <si>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</si>
  <si>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</si>
  <si>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</si>
  <si>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</si>
  <si>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</si>
  <si>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</si>
  <si>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</si>
  <si>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</si>
  <si>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</si>
  <si>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</si>
  <si>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</si>
  <si>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</si>
  <si>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</si>
  <si>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</si>
  <si>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</si>
  <si>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</si>
  <si>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</si>
  <si>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</si>
  <si>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</si>
  <si>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</si>
  <si>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</si>
  <si>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</si>
  <si>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</si>
  <si>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</si>
  <si>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</si>
  <si>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</si>
  <si>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</si>
  <si>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</si>
  <si>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</si>
  <si>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</si>
  <si>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</si>
  <si>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</si>
  <si>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</si>
  <si>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</si>
  <si>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</si>
  <si>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</si>
  <si>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</si>
  <si>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</si>
  <si>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</si>
  <si>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</si>
  <si>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</si>
  <si>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</si>
  <si>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</si>
  <si>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</si>
  <si>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</si>
  <si>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</si>
  <si>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</si>
  <si>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</si>
  <si>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</si>
  <si>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</si>
  <si>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</si>
  <si>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</si>
  <si>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</si>
  <si>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</si>
  <si>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</si>
  <si>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</si>
  <si>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</si>
  <si>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</si>
  <si>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</si>
  <si>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</si>
  <si>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</si>
  <si>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</si>
  <si>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</si>
  <si>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</si>
  <si>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</si>
  <si>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</si>
  <si>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</si>
  <si>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</si>
  <si>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</si>
  <si>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</si>
  <si>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</si>
  <si>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</si>
  <si>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</si>
  <si>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</si>
  <si>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</si>
  <si>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</si>
  <si>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</si>
  <si>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</si>
  <si>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</si>
  <si>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</si>
  <si>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</si>
  <si>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</si>
  <si>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</si>
  <si>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</si>
  <si>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</si>
  <si>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</si>
  <si>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</si>
  <si>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</si>
  <si>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</si>
  <si>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</si>
  <si>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</si>
  <si>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</si>
  <si>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</si>
  <si>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</si>
  <si>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</si>
  <si>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</si>
  <si>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</si>
  <si>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</si>
  <si>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</si>
  <si>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</si>
  <si>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</si>
  <si>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</si>
  <si>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</si>
  <si>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</si>
  <si>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</si>
  <si>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</si>
  <si>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</si>
  <si>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</si>
  <si>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</si>
  <si>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</si>
  <si>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</si>
  <si>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</si>
  <si>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</si>
  <si>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</si>
  <si>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</si>
  <si>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</si>
  <si>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</si>
  <si>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</si>
  <si>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</si>
  <si>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</si>
  <si>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</si>
  <si>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</si>
  <si>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</si>
  <si>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</si>
  <si>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</si>
  <si>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</si>
  <si>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</si>
  <si>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</si>
  <si>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</si>
  <si>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</si>
  <si>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</si>
  <si>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</si>
  <si>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</si>
  <si>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</si>
  <si>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</si>
  <si>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</si>
  <si>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</si>
  <si>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</si>
  <si>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</si>
  <si>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</si>
  <si>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</si>
  <si>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</si>
  <si>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</si>
  <si>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</si>
  <si>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</si>
  <si>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</si>
  <si>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</si>
  <si>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</si>
  <si>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</si>
  <si>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</si>
  <si>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</si>
  <si>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</si>
  <si>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</si>
  <si>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</si>
  <si>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</si>
  <si>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</si>
  <si>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</si>
  <si>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</si>
  <si>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</si>
  <si>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</si>
  <si>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</si>
  <si>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</si>
  <si>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</si>
  <si>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</si>
  <si>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</si>
  <si>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</si>
  <si>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</si>
  <si>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</si>
  <si>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</si>
  <si>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</si>
  <si>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</si>
  <si>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</si>
  <si>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</si>
  <si>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</si>
  <si>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</si>
  <si>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</si>
  <si>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</si>
  <si>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</si>
  <si>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</si>
  <si>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</si>
  <si>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</si>
  <si>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</si>
  <si>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</si>
  <si>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</si>
  <si>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</si>
  <si>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</si>
  <si>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</si>
  <si>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</si>
  <si>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</si>
  <si>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</si>
  <si>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</si>
  <si>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</si>
  <si>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</si>
  <si>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</si>
  <si>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</si>
  <si>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</si>
  <si>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</si>
  <si>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</si>
  <si>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</si>
  <si>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</si>
  <si>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</si>
  <si>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</si>
  <si>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</si>
  <si>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</si>
  <si>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</si>
  <si>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</si>
  <si>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</si>
  <si>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</si>
  <si>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</si>
  <si>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</si>
  <si>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</si>
  <si>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</si>
  <si>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</si>
  <si>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</si>
  <si>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</si>
  <si>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</si>
  <si>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</si>
  <si>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</si>
  <si>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</si>
  <si>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</si>
  <si>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</si>
  <si>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</si>
  <si>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</si>
  <si>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</si>
  <si>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</si>
  <si>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</si>
  <si>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</si>
  <si>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</si>
  <si>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</si>
  <si>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</si>
  <si>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</si>
  <si>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</si>
  <si>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</si>
  <si>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</si>
  <si>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</si>
  <si>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</si>
  <si>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</si>
  <si>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</si>
  <si>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</si>
  <si>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</si>
  <si>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</si>
  <si>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</si>
  <si>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</si>
  <si>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</si>
  <si>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</si>
  <si>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</si>
  <si>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</si>
  <si>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</si>
  <si>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</si>
  <si>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</si>
  <si>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</si>
  <si>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</si>
  <si>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</si>
  <si>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</si>
  <si>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</si>
  <si>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</si>
  <si>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</si>
  <si>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</si>
  <si>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</si>
  <si>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</si>
  <si>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</si>
  <si>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</si>
  <si>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</si>
  <si>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</si>
  <si>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</si>
  <si>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</si>
  <si>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</si>
  <si>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</si>
  <si>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</si>
  <si>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</si>
  <si>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</si>
  <si>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</si>
  <si>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</si>
  <si>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</si>
  <si>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</si>
  <si>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</si>
  <si>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</si>
  <si>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</si>
  <si>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</si>
  <si>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</si>
  <si>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</si>
  <si>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</si>
  <si>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</si>
  <si>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</si>
  <si>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</si>
  <si>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</si>
  <si>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</si>
  <si>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</si>
  <si>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</si>
  <si>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</si>
  <si>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</si>
  <si>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</si>
  <si>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</si>
  <si>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</si>
  <si>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</si>
  <si>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</si>
  <si>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</si>
  <si>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</si>
  <si>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</si>
  <si>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</si>
  <si>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</si>
  <si>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</si>
  <si>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</si>
  <si>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</si>
  <si>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</si>
  <si>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</si>
  <si>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</si>
  <si>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</si>
  <si>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</si>
  <si>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</si>
  <si>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</si>
  <si>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</si>
  <si>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</si>
  <si>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</si>
  <si>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</si>
  <si>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</si>
  <si>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</si>
  <si>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</si>
  <si>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</si>
  <si>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</si>
  <si>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</si>
  <si>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</si>
  <si>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</si>
  <si>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</si>
  <si>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</si>
  <si>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</si>
  <si>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</si>
  <si>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</si>
  <si>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</si>
  <si>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</si>
  <si>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</si>
  <si>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</si>
  <si>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</si>
  <si>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</si>
  <si>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</si>
  <si>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</si>
  <si>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</si>
  <si>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</si>
  <si>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</si>
  <si>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</si>
  <si>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</si>
  <si>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</si>
  <si>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</si>
  <si>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</si>
  <si>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</si>
  <si>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</si>
  <si>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</si>
  <si>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</si>
  <si>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</si>
  <si>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</si>
  <si>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</si>
  <si>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</si>
  <si>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</si>
  <si>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</si>
  <si>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</si>
  <si>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</si>
  <si>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</si>
  <si>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</si>
  <si>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</si>
  <si>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</si>
  <si>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</si>
  <si>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</si>
  <si>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</si>
  <si>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</si>
  <si>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</si>
  <si>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</si>
  <si>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</si>
  <si>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</si>
  <si>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</si>
  <si>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</si>
  <si>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</si>
  <si>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</si>
  <si>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</si>
  <si>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</si>
  <si>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</si>
  <si>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</si>
  <si>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</si>
  <si>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</si>
  <si>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</si>
  <si>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</si>
  <si>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</si>
  <si>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</si>
  <si>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</si>
  <si>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</si>
  <si>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</si>
  <si>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</si>
  <si>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</si>
  <si>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</si>
  <si>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</si>
  <si>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</si>
  <si>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</si>
  <si>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</si>
  <si>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</si>
  <si>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</si>
  <si>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</si>
  <si>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</si>
  <si>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</si>
  <si>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</si>
  <si>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</si>
  <si>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</si>
  <si>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</si>
  <si>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</si>
  <si>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</si>
  <si>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</si>
  <si>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</si>
  <si>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</si>
  <si>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</si>
  <si>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</si>
  <si>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</si>
  <si>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</si>
  <si>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</si>
  <si>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</si>
  <si>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</si>
  <si>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</si>
  <si>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</si>
  <si>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</si>
  <si>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</si>
  <si>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</si>
  <si>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</si>
  <si>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</si>
  <si>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</si>
  <si>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</si>
  <si>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</si>
  <si>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</si>
  <si>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</si>
  <si>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</si>
  <si>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</si>
  <si>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</si>
  <si>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</si>
  <si>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</si>
  <si>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</si>
  <si>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</si>
  <si>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</si>
  <si>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</si>
  <si>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</si>
  <si>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</si>
  <si>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</si>
  <si>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</si>
  <si>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</si>
  <si>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</si>
  <si>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</si>
  <si>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</si>
  <si>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</si>
  <si>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</si>
  <si>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</si>
  <si>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</si>
  <si>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</si>
  <si>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</si>
  <si>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</si>
  <si>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</si>
  <si>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</si>
  <si>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</si>
  <si>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</si>
  <si>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</si>
  <si>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</si>
  <si>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</si>
  <si>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</si>
  <si>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</si>
  <si>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</si>
  <si>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</si>
  <si>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</si>
  <si>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</si>
  <si>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</si>
  <si>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</si>
  <si>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</si>
  <si>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</si>
  <si>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</si>
  <si>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</si>
  <si>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</si>
  <si>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</si>
  <si>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</si>
  <si>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</si>
  <si>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</si>
  <si>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</si>
  <si>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</si>
  <si>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</si>
  <si>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</si>
  <si>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</si>
  <si>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</si>
  <si>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</si>
  <si>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</si>
  <si>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</si>
  <si>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</si>
  <si>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</si>
  <si>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</si>
  <si>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</si>
  <si>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</si>
  <si>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</si>
  <si>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</si>
  <si>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</si>
  <si>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</si>
  <si>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</si>
  <si>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</si>
  <si>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</si>
  <si>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</si>
  <si>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</si>
  <si>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</si>
  <si>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</si>
  <si>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</si>
  <si>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</si>
  <si>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</si>
  <si>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</si>
  <si>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</si>
  <si>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</si>
  <si>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</si>
  <si>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</si>
  <si>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</si>
  <si>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</si>
  <si>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</si>
  <si>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</si>
  <si>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</si>
  <si>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</si>
  <si>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</si>
  <si>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</si>
  <si>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</si>
  <si>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</si>
  <si>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</si>
  <si>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</si>
  <si>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</si>
  <si>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</si>
  <si>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</si>
  <si>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</si>
  <si>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</si>
  <si>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</si>
  <si>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</si>
  <si>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</si>
  <si>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</si>
  <si>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</si>
  <si>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</si>
  <si>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</si>
  <si>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</si>
  <si>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</si>
  <si>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</si>
  <si>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</si>
  <si>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</si>
  <si>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</si>
  <si>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</si>
  <si>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</si>
  <si>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</si>
  <si>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</si>
  <si>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</si>
  <si>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</si>
  <si>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</si>
  <si>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</si>
  <si>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</si>
  <si>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</si>
  <si>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</si>
  <si>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</si>
  <si>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</si>
  <si>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</si>
  <si>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</si>
  <si>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</si>
  <si>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</si>
  <si>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</si>
  <si>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</si>
  <si>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</si>
  <si>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</si>
  <si>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</si>
  <si>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</si>
  <si>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</si>
  <si>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</si>
  <si>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</si>
  <si>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</si>
  <si>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</si>
  <si>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</si>
  <si>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</si>
  <si>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</si>
  <si>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</si>
  <si>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</si>
  <si>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</si>
  <si>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</si>
  <si>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</si>
  <si>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</si>
  <si>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</si>
  <si>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</si>
  <si>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</si>
  <si>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</si>
  <si>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</si>
  <si>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</si>
  <si>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</si>
  <si>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</si>
  <si>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</si>
  <si>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</si>
  <si>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</si>
  <si>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</si>
  <si>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</si>
  <si>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</si>
  <si>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</si>
  <si>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</si>
  <si>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</si>
  <si>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</si>
  <si>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</si>
  <si>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</si>
  <si>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</si>
  <si>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</si>
  <si>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</si>
  <si>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</si>
  <si>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</si>
  <si>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</si>
  <si>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</si>
  <si>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</si>
  <si>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</si>
  <si>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</si>
  <si>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</si>
  <si>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</si>
  <si>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</si>
  <si>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</si>
  <si>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</si>
  <si>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</si>
  <si>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</si>
  <si>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</si>
  <si>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</si>
  <si>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</si>
  <si>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</si>
  <si>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</si>
  <si>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</si>
  <si>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</si>
  <si>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</si>
  <si>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</si>
  <si>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</si>
  <si>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</si>
  <si>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</si>
  <si>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</si>
  <si>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</si>
  <si>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</si>
  <si>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</si>
  <si>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</si>
  <si>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</si>
  <si>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</si>
  <si>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</si>
  <si>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</si>
  <si>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</si>
  <si>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</si>
  <si>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</si>
  <si>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</si>
  <si>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</si>
  <si>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</si>
  <si>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</si>
  <si>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</si>
  <si>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</si>
  <si>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</si>
  <si>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</si>
  <si>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</si>
  <si>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</si>
  <si>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</si>
  <si>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</si>
  <si>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</si>
  <si>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</si>
  <si>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</si>
  <si>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</si>
  <si>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</si>
  <si>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</si>
  <si>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</si>
  <si>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</si>
  <si>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</si>
  <si>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</si>
  <si>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</si>
  <si>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</si>
  <si>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</si>
  <si>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</si>
  <si>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</si>
  <si>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</si>
  <si>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</si>
  <si>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</si>
  <si>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</si>
  <si>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</si>
  <si>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</si>
  <si>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</si>
  <si>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</si>
  <si>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</si>
  <si>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</si>
  <si>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</si>
  <si>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</si>
  <si>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</si>
  <si>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</si>
  <si>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</si>
  <si>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</si>
  <si>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</si>
  <si>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</si>
  <si>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</si>
  <si>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</si>
  <si>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</si>
  <si>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</si>
  <si>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</si>
  <si>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</si>
  <si>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</si>
  <si>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</si>
  <si>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</si>
  <si>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</si>
  <si>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</si>
  <si>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</si>
  <si>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</si>
  <si>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</si>
  <si>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</si>
  <si>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</si>
  <si>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</si>
  <si>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</si>
  <si>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</si>
  <si>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</si>
  <si>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</si>
  <si>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</si>
  <si>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</si>
  <si>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</si>
  <si>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</si>
  <si>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</si>
  <si>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</si>
  <si>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</si>
  <si>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</si>
  <si>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</si>
  <si>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</si>
  <si>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</si>
  <si>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</si>
  <si>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</si>
  <si>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</si>
  <si>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</si>
  <si>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</si>
  <si>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</si>
  <si>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</si>
  <si>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</si>
  <si>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</si>
  <si>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</si>
  <si>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</si>
  <si>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</si>
  <si>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</si>
  <si>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</si>
  <si>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</si>
  <si>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</si>
  <si>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</si>
  <si>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</si>
  <si>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</si>
  <si>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</si>
  <si>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</si>
  <si>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</si>
  <si>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</si>
  <si>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</si>
  <si>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</si>
  <si>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</si>
  <si>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</si>
  <si>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</si>
  <si>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</si>
  <si>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</si>
  <si>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</si>
  <si>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</si>
  <si>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</si>
  <si>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</si>
  <si>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</si>
  <si>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</si>
  <si>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</si>
  <si>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</si>
  <si>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</si>
  <si>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</si>
  <si>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</si>
  <si>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</si>
  <si>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</si>
  <si>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</si>
  <si>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</si>
  <si>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</si>
  <si>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</si>
  <si>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</si>
  <si>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</si>
  <si>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</si>
  <si>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</si>
  <si>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</si>
  <si>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</si>
  <si>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</si>
  <si>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</si>
  <si>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</si>
  <si>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</si>
  <si>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</si>
  <si>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</si>
  <si>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</si>
  <si>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</si>
  <si>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</si>
  <si>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</si>
  <si>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</si>
  <si>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</si>
  <si>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</si>
  <si>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</si>
  <si>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</si>
  <si>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</si>
  <si>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</si>
  <si>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</si>
  <si>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</si>
  <si>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</si>
  <si>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</si>
  <si>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</si>
  <si>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</si>
  <si>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</si>
  <si>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</si>
  <si>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</si>
  <si>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</si>
  <si>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</si>
  <si>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</si>
  <si>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</si>
  <si>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</si>
  <si>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</si>
  <si>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</si>
  <si>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</si>
  <si>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</si>
  <si>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</si>
  <si>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</si>
  <si>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</si>
  <si>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</si>
  <si>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</si>
  <si>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</si>
  <si>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</si>
  <si>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</si>
  <si>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</si>
  <si>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</si>
  <si>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</si>
  <si>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</si>
  <si>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</si>
  <si>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</si>
  <si>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</si>
  <si>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</si>
  <si>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</si>
  <si>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</si>
  <si>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</si>
  <si>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</si>
  <si>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</si>
  <si>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</si>
  <si>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</si>
  <si>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</si>
  <si>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</si>
  <si>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</si>
  <si>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</si>
  <si>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</si>
  <si>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</si>
  <si>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</si>
  <si>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</si>
  <si>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</si>
  <si>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</si>
  <si>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</si>
  <si>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</si>
  <si>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</si>
  <si>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</si>
  <si>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</si>
  <si>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</si>
  <si>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</si>
  <si>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</si>
  <si>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</si>
  <si>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</si>
  <si>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</si>
  <si>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</si>
  <si>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</si>
  <si>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</si>
  <si>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</si>
  <si>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</si>
  <si>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</si>
  <si>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</si>
  <si>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</si>
  <si>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</si>
  <si>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</si>
  <si>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</si>
  <si>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</si>
  <si>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</si>
  <si>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</si>
  <si>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</si>
  <si>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</si>
  <si>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</si>
  <si>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</si>
  <si>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</si>
  <si>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</si>
  <si>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</si>
  <si>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</si>
  <si>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</si>
  <si>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</si>
  <si>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</si>
  <si>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</si>
  <si>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</si>
  <si>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</si>
  <si>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</si>
  <si>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</si>
  <si>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</si>
  <si>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</si>
  <si>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</si>
  <si>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</si>
  <si>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</si>
  <si>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</si>
  <si>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</si>
  <si>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</si>
  <si>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</si>
  <si>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</si>
  <si>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</si>
  <si>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</si>
  <si>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</si>
  <si>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</si>
  <si>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</si>
  <si>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</si>
  <si>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</si>
  <si>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</si>
  <si>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</si>
  <si>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</si>
  <si>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</si>
  <si>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</si>
  <si>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</si>
  <si>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</si>
  <si>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</si>
  <si>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</si>
  <si>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</si>
  <si>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</si>
  <si>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</si>
  <si>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</si>
  <si>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</si>
  <si>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</si>
  <si>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</si>
  <si>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</si>
  <si>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</si>
  <si>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</si>
  <si>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</si>
  <si>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</si>
  <si>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</si>
  <si>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</si>
  <si>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</si>
  <si>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</si>
  <si>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</si>
  <si>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</si>
  <si>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</si>
  <si>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</si>
  <si>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</si>
  <si>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</si>
  <si>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</si>
  <si>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</si>
  <si>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</si>
  <si>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</si>
  <si>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</si>
  <si>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</si>
  <si>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</si>
  <si>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</si>
  <si>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</si>
  <si>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</si>
  <si>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</si>
  <si>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</si>
  <si>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</si>
  <si>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</si>
  <si>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</si>
  <si>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</si>
  <si>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</si>
  <si>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</si>
  <si>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</si>
  <si>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</si>
  <si>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</si>
  <si>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</si>
  <si>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</si>
  <si>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</si>
  <si>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</si>
  <si>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</si>
  <si>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</si>
  <si>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</si>
  <si>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</si>
  <si>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</si>
  <si>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</si>
  <si>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</si>
  <si>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</si>
  <si>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</si>
  <si>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</si>
  <si>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</si>
  <si>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</si>
  <si>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</si>
  <si>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</si>
  <si>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</si>
  <si>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</si>
  <si>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</si>
  <si>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</si>
  <si>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</si>
  <si>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</si>
  <si>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</si>
  <si>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</si>
  <si>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</si>
  <si>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</si>
  <si>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</si>
  <si>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</si>
  <si>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</si>
  <si>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</si>
  <si>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</si>
  <si>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</si>
  <si>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</si>
  <si>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</si>
  <si>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</si>
  <si>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</si>
  <si>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</si>
  <si>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</si>
  <si>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</si>
  <si>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</si>
  <si>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</si>
  <si>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</si>
  <si>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</si>
  <si>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</si>
  <si>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</si>
  <si>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</si>
  <si>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</si>
  <si>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</si>
  <si>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</si>
  <si>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</si>
  <si>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</si>
  <si>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</si>
  <si>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</si>
  <si>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</si>
  <si>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</si>
  <si>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</si>
  <si>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</si>
  <si>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</si>
  <si>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</si>
  <si>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</si>
  <si>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</si>
  <si>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</si>
  <si>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</si>
  <si>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</si>
  <si>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</si>
  <si>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</si>
  <si>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</si>
  <si>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</si>
  <si>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</si>
  <si>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</si>
  <si>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</si>
  <si>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</si>
  <si>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</si>
  <si>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</si>
  <si>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</si>
  <si>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</si>
  <si>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</si>
  <si>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</si>
  <si>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</si>
  <si>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</si>
  <si>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</si>
  <si>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</si>
  <si>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</si>
  <si>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</si>
  <si>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</si>
  <si>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</si>
  <si>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</si>
  <si>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</si>
  <si>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</si>
  <si>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</si>
  <si>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</si>
  <si>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</si>
  <si>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</si>
  <si>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</si>
  <si>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</si>
  <si>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</si>
  <si>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</si>
  <si>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</si>
  <si>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</si>
  <si>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</si>
  <si>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</si>
  <si>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</si>
  <si>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</si>
  <si>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</si>
  <si>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</si>
  <si>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</si>
  <si>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</si>
  <si>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</si>
  <si>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</si>
  <si>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</si>
  <si>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</si>
  <si>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</si>
  <si>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</si>
  <si>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</si>
  <si>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</si>
  <si>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</si>
  <si>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</si>
  <si>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</si>
  <si>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</si>
  <si>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</si>
  <si>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</si>
  <si>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</si>
  <si>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</si>
  <si>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</si>
  <si>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</si>
  <si>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</si>
  <si>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</si>
  <si>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</si>
  <si>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</si>
  <si>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</si>
  <si>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</si>
  <si>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</si>
  <si>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</si>
  <si>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</si>
  <si>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</si>
  <si>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</si>
  <si>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</si>
  <si>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</si>
  <si>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</si>
  <si>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</si>
  <si>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</si>
  <si>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</si>
  <si>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</si>
  <si>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</si>
  <si>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</si>
  <si>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</si>
  <si>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</si>
  <si>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</si>
  <si>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</si>
  <si>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</si>
  <si>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</si>
  <si>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</si>
  <si>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</si>
  <si>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</si>
  <si>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</si>
  <si>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</si>
  <si>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</si>
  <si>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</si>
  <si>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</si>
  <si>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</si>
  <si>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</si>
  <si>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</si>
  <si>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</si>
  <si>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</si>
  <si>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</si>
  <si>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</si>
  <si>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</si>
  <si>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</si>
  <si>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</si>
  <si>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</si>
  <si>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</si>
  <si>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</si>
  <si>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</si>
  <si>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</si>
  <si>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</si>
  <si>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</si>
  <si>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</si>
  <si>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</si>
  <si>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</si>
  <si>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</si>
  <si>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</si>
  <si>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</si>
  <si>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</si>
  <si>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</si>
  <si>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</si>
  <si>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</si>
  <si>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</si>
  <si>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</si>
  <si>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</si>
  <si>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</si>
  <si>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</si>
  <si>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</si>
  <si>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</si>
  <si>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</si>
  <si>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</si>
  <si>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</si>
  <si>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</si>
  <si>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</si>
  <si>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</si>
  <si>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</si>
  <si>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</si>
  <si>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</si>
  <si>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</si>
  <si>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</si>
  <si>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</si>
  <si>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</si>
  <si>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</si>
  <si>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</si>
  <si>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</si>
  <si>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</si>
  <si>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</si>
  <si>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</si>
  <si>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</si>
  <si>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</si>
  <si>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</si>
  <si>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</si>
  <si>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</si>
  <si>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</si>
  <si>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</si>
  <si>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</si>
  <si>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</si>
  <si>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</si>
  <si>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</si>
  <si>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</si>
  <si>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</si>
  <si>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</si>
  <si>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</si>
  <si>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</si>
  <si>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</si>
  <si>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</si>
  <si>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</si>
  <si>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</si>
  <si>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</si>
  <si>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</si>
  <si>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</si>
  <si>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</si>
  <si>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</si>
  <si>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</si>
  <si>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</si>
  <si>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</si>
  <si>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</si>
  <si>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</si>
  <si>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</si>
  <si>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</si>
  <si>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</si>
  <si>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</si>
  <si>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</si>
  <si>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</si>
  <si>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</si>
  <si>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</si>
  <si>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</si>
  <si>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</si>
  <si>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</si>
  <si>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</si>
  <si>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</si>
  <si>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</si>
  <si>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</si>
  <si>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</si>
  <si>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</si>
  <si>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</si>
  <si>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</si>
  <si>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</si>
  <si>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</si>
  <si>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</si>
  <si>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</si>
  <si>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</si>
  <si>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</si>
  <si>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</si>
  <si>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</si>
  <si>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</si>
  <si>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</si>
  <si>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</si>
  <si>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</si>
  <si>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</si>
  <si>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</si>
  <si>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</si>
  <si>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</si>
  <si>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</si>
  <si>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</si>
  <si>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</si>
  <si>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</si>
  <si>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</si>
  <si>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</si>
  <si>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</si>
  <si>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</si>
  <si>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</si>
  <si>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</si>
  <si>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</si>
  <si>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</si>
  <si>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</si>
  <si>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</si>
  <si>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</si>
  <si>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</si>
  <si>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</si>
  <si>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</si>
  <si>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</si>
  <si>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</si>
  <si>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</si>
  <si>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</si>
  <si>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</si>
  <si>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</si>
  <si>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</si>
  <si>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</si>
  <si>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</si>
  <si>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</si>
  <si>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</si>
  <si>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</si>
  <si>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</si>
  <si>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</si>
  <si>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</si>
  <si>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</si>
  <si>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</si>
  <si>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</si>
  <si>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</si>
  <si>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</si>
  <si>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</si>
  <si>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</si>
  <si>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</si>
  <si>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</si>
  <si>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</si>
  <si>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</si>
  <si>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</si>
  <si>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</si>
  <si>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</si>
  <si>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</si>
  <si>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</si>
  <si>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</si>
  <si>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</si>
  <si>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</si>
  <si>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</si>
  <si>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</si>
  <si>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</si>
  <si>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</si>
  <si>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</si>
  <si>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</si>
  <si>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</si>
  <si>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</si>
  <si>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</si>
  <si>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</si>
  <si>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</si>
  <si>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</si>
  <si>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</si>
  <si>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</si>
  <si>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</si>
  <si>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</si>
  <si>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</si>
  <si>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</si>
  <si>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</si>
  <si>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</si>
  <si>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</si>
  <si>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</si>
  <si>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</si>
  <si>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</si>
  <si>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</si>
  <si>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</si>
  <si>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</si>
  <si>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</si>
  <si>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</si>
  <si>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</si>
  <si>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</si>
  <si>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</si>
  <si>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</si>
  <si>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</si>
  <si>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</si>
  <si>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</si>
  <si>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</si>
  <si>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</si>
  <si>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</si>
  <si>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</si>
  <si>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</si>
  <si>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</si>
  <si>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</si>
  <si>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</si>
  <si>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</si>
  <si>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</si>
  <si>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</si>
  <si>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</si>
  <si>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</si>
  <si>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</si>
  <si>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</si>
  <si>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</si>
  <si>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</si>
  <si>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</si>
  <si>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</si>
  <si>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</si>
  <si>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</si>
  <si>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</si>
  <si>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</si>
  <si>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</si>
  <si>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</si>
  <si>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</si>
  <si>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</si>
  <si>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</si>
  <si>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</si>
  <si>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</si>
  <si>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</si>
  <si>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</si>
  <si>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</si>
  <si>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</si>
  <si>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</si>
  <si>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</si>
  <si>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</si>
  <si>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</si>
  <si>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</si>
  <si>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</si>
  <si>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</si>
  <si>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</si>
  <si>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</si>
  <si>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</si>
  <si>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</si>
  <si>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</si>
  <si>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</si>
  <si>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</si>
  <si>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</si>
  <si>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</si>
  <si>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</si>
  <si>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</si>
  <si>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</si>
  <si>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</si>
  <si>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</si>
  <si>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</si>
  <si>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</si>
  <si>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</si>
  <si>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</si>
  <si>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</si>
  <si>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</si>
  <si>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</si>
  <si>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</si>
  <si>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</si>
  <si>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</si>
  <si>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</si>
  <si>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</si>
  <si>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</si>
  <si>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</si>
  <si>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</si>
  <si>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</si>
  <si>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</si>
  <si>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</si>
  <si>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</si>
  <si>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</si>
  <si>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</si>
  <si>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</si>
  <si>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</si>
  <si>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</si>
  <si>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</si>
  <si>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</si>
  <si>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</si>
  <si>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</si>
  <si>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</si>
  <si>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</si>
  <si>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</si>
  <si>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</si>
  <si>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</si>
  <si>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</si>
  <si>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</si>
  <si>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</si>
  <si>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</si>
  <si>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</si>
  <si>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</si>
  <si>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</si>
  <si>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</si>
  <si>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</si>
  <si>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</si>
  <si>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</si>
  <si>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</si>
  <si>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</si>
  <si>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</si>
  <si>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</si>
  <si>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</si>
  <si>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</si>
  <si>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</si>
  <si>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</si>
  <si>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</si>
  <si>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</si>
  <si>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</si>
  <si>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</si>
  <si>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</si>
  <si>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</si>
  <si>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</si>
  <si>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</si>
  <si>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</si>
  <si>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</si>
  <si>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</si>
  <si>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</si>
  <si>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</si>
  <si>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</si>
  <si>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</si>
  <si>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</si>
  <si>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</si>
  <si>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</si>
  <si>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</si>
  <si>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</si>
  <si>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</si>
  <si>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</si>
  <si>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</si>
  <si>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</si>
  <si>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</si>
  <si>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</si>
  <si>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</si>
  <si>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</si>
  <si>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</si>
  <si>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</si>
  <si>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</si>
  <si>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</si>
  <si>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</si>
  <si>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</si>
  <si>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</si>
  <si>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</si>
  <si>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</si>
  <si>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</si>
  <si>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</si>
  <si>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</si>
  <si>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</si>
  <si>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</si>
  <si>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</si>
  <si>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</si>
  <si>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</si>
  <si>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</si>
  <si>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</si>
  <si>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</si>
  <si>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</si>
  <si>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</si>
  <si>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</si>
  <si>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</si>
  <si>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</si>
  <si>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</si>
  <si>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</si>
  <si>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</si>
  <si>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</si>
  <si>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</si>
  <si>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</si>
  <si>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</si>
  <si>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</si>
  <si>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</si>
  <si>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</si>
  <si>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</si>
  <si>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</si>
  <si>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</si>
  <si>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</si>
  <si>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</si>
  <si>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</si>
  <si>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</si>
  <si>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</si>
  <si>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</si>
  <si>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</si>
  <si>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</si>
  <si>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</si>
  <si>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</si>
  <si>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</si>
  <si>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</si>
  <si>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</si>
  <si>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</si>
  <si>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</si>
  <si>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</si>
  <si>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</si>
  <si>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</si>
  <si>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</si>
  <si>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</si>
  <si>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</si>
  <si>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</si>
  <si>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</si>
  <si>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</si>
  <si>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</si>
  <si>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</si>
  <si>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</si>
  <si>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</si>
  <si>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</si>
  <si>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</si>
  <si>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</si>
  <si>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</si>
  <si>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</si>
  <si>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</si>
  <si>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</si>
  <si>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</si>
  <si>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</si>
  <si>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</si>
  <si>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</si>
  <si>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</si>
  <si>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</si>
  <si>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</si>
  <si>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</si>
  <si>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</si>
  <si>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</si>
  <si>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</si>
  <si>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</si>
  <si>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</si>
  <si>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</si>
  <si>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</si>
  <si>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</si>
  <si>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</si>
  <si>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</si>
  <si>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</si>
  <si>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</si>
  <si>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</si>
  <si>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</si>
  <si>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</si>
  <si>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</si>
  <si>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</si>
  <si>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</si>
  <si>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</si>
  <si>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</si>
  <si>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</si>
  <si>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</si>
  <si>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</si>
  <si>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</si>
  <si>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</si>
  <si>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</si>
  <si>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</si>
  <si>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</si>
  <si>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</si>
  <si>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</si>
  <si>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</si>
  <si>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</si>
  <si>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</si>
  <si>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</si>
  <si>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</si>
  <si>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</si>
  <si>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</si>
  <si>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</si>
  <si>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</si>
  <si>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</si>
  <si>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</si>
  <si>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</si>
  <si>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</si>
  <si>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</si>
  <si>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</si>
  <si>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</si>
  <si>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</si>
  <si>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</si>
  <si>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</si>
  <si>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</si>
  <si>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</si>
  <si>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</si>
  <si>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</si>
  <si>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</si>
  <si>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</si>
  <si>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</si>
  <si>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</si>
  <si>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</si>
  <si>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</si>
  <si>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</si>
  <si>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</si>
  <si>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</si>
  <si>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</si>
  <si>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</si>
  <si>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</si>
  <si>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</si>
  <si>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</si>
  <si>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</si>
  <si>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</si>
  <si>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</si>
  <si>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</si>
  <si>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</si>
  <si>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</si>
  <si>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</si>
  <si>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</si>
  <si>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</si>
  <si>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</si>
  <si>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</si>
  <si>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</si>
  <si>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</si>
  <si>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</si>
  <si>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</si>
  <si>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</si>
  <si>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</si>
  <si>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</si>
  <si>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</si>
  <si>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</si>
  <si>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</si>
  <si>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</si>
  <si>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</si>
  <si>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</si>
  <si>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</si>
  <si>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</si>
  <si>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</si>
  <si>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</si>
  <si>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</si>
  <si>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</si>
  <si>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</si>
  <si>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</si>
  <si>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</si>
  <si>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</si>
  <si>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</si>
  <si>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</si>
  <si>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</si>
  <si>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</si>
  <si>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</si>
  <si>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</si>
  <si>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</si>
  <si>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</si>
  <si>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</si>
  <si>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</si>
  <si>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</si>
  <si>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</si>
  <si>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</si>
  <si>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</si>
  <si>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</si>
  <si>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</si>
  <si>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</si>
  <si>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</si>
  <si>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</si>
  <si>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</si>
  <si>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</si>
  <si>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</si>
  <si>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</si>
  <si>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</si>
  <si>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</si>
  <si>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</si>
  <si>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</si>
  <si>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</si>
  <si>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</si>
  <si>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</si>
  <si>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</si>
  <si>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</si>
  <si>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</si>
  <si>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</si>
  <si>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</si>
  <si>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</si>
  <si>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</si>
  <si>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</si>
  <si>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</si>
  <si>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</si>
  <si>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</si>
  <si>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</si>
  <si>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</si>
  <si>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</si>
  <si>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</si>
  <si>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</si>
  <si>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</si>
  <si>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</si>
  <si>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</si>
  <si>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</si>
  <si>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</si>
  <si>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</si>
  <si>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</si>
  <si>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</si>
  <si>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</si>
  <si>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</si>
  <si>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</si>
  <si>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</si>
  <si>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</si>
  <si>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</si>
  <si>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</si>
  <si>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</si>
  <si>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</si>
  <si>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</si>
  <si>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</si>
  <si>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</si>
  <si>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</si>
  <si>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</si>
  <si>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</si>
  <si>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</si>
  <si>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</si>
  <si>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</si>
  <si>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</si>
  <si>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</si>
  <si>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</si>
  <si>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</si>
  <si>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</si>
  <si>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</si>
  <si>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</si>
  <si>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</si>
  <si>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</si>
  <si>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</si>
  <si>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</si>
  <si>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</si>
  <si>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</si>
  <si>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</si>
  <si>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</si>
  <si>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</si>
  <si>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</si>
  <si>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</si>
  <si>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</si>
  <si>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</si>
  <si>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</si>
  <si>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</si>
  <si>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</si>
  <si>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</si>
  <si>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</si>
  <si>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</si>
  <si>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</si>
  <si>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</si>
  <si>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</si>
  <si>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</si>
  <si>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</si>
  <si>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</si>
  <si>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</si>
  <si>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</si>
  <si>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</si>
  <si>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</si>
  <si>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</si>
  <si>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</si>
  <si>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</si>
  <si>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</si>
  <si>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</si>
  <si>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</si>
  <si>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</si>
  <si>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</si>
  <si>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</si>
  <si>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</si>
  <si>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</si>
  <si>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</si>
  <si>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</si>
  <si>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</si>
  <si>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</si>
  <si>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</si>
  <si>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</si>
  <si>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</si>
  <si>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</si>
  <si>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</si>
  <si>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</si>
  <si>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</si>
  <si>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</si>
  <si>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</si>
  <si>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</si>
  <si>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</si>
  <si>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</si>
  <si>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</si>
  <si>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</si>
  <si>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</si>
  <si>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</si>
  <si>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</si>
  <si>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</si>
  <si>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</si>
  <si>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</si>
  <si>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</si>
  <si>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</si>
  <si>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</si>
  <si>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</si>
  <si>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</si>
  <si>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</si>
  <si>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</si>
  <si>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</si>
  <si>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</si>
  <si>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</si>
  <si>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</si>
  <si>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</si>
  <si>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</si>
  <si>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</si>
  <si>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</si>
  <si>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</si>
  <si>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</si>
  <si>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</si>
  <si>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</si>
  <si>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</si>
  <si>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</si>
  <si>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</si>
  <si>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</si>
  <si>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</si>
  <si>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</si>
  <si>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</si>
  <si>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</si>
  <si>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</si>
  <si>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</si>
  <si>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</si>
  <si>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</si>
  <si>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</si>
  <si>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</si>
  <si>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</si>
  <si>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</si>
  <si>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</si>
  <si>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</si>
  <si>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</si>
  <si>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</si>
  <si>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</si>
  <si>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</si>
  <si>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</si>
  <si>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</si>
  <si>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</si>
  <si>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</si>
  <si>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</si>
  <si>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</si>
  <si>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</si>
  <si>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</si>
  <si>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</si>
  <si>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</si>
  <si>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</si>
  <si>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</si>
  <si>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</si>
  <si>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</si>
  <si>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</si>
  <si>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</si>
  <si>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</si>
  <si>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</si>
  <si>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</si>
  <si>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</si>
  <si>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</si>
  <si>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</si>
  <si>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</si>
  <si>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</si>
  <si>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</si>
  <si>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</si>
  <si>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</si>
  <si>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</si>
  <si>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</si>
  <si>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</si>
  <si>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</si>
  <si>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</si>
  <si>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</si>
  <si>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</si>
  <si>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</si>
  <si>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</si>
  <si>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</si>
  <si>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</si>
  <si>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</si>
  <si>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</si>
  <si>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</si>
  <si>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</si>
  <si>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</si>
  <si>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</si>
  <si>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</si>
  <si>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</si>
  <si>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</si>
  <si>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</si>
  <si>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</si>
  <si>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</si>
  <si>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</si>
  <si>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</si>
  <si>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</si>
  <si>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</si>
  <si>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</si>
  <si>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</si>
  <si>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</si>
  <si>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</si>
  <si>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</si>
  <si>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</si>
  <si>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</si>
  <si>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</si>
  <si>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</si>
  <si>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</si>
  <si>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</si>
  <si>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</si>
  <si>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</si>
  <si>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</si>
  <si>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</si>
  <si>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</si>
  <si>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</si>
  <si>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</si>
  <si>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</si>
  <si>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</si>
  <si>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</si>
  <si>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</si>
  <si>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</si>
  <si>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</si>
  <si>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</si>
  <si>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</si>
  <si>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</si>
  <si>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</si>
  <si>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</si>
  <si>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</si>
  <si>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</si>
  <si>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</si>
  <si>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</si>
  <si>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</si>
  <si>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</si>
  <si>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</si>
  <si>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</si>
  <si>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</si>
  <si>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</si>
  <si>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</si>
  <si>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</si>
  <si>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</si>
  <si>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</si>
  <si>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</si>
  <si>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</si>
  <si>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</si>
  <si>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</si>
  <si>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</si>
  <si>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</si>
  <si>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</si>
  <si>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</si>
  <si>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</si>
  <si>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</si>
  <si>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</si>
  <si>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</si>
  <si>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</si>
  <si>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</si>
  <si>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</si>
  <si>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</si>
  <si>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</si>
  <si>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</si>
  <si>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</si>
  <si>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</si>
  <si>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</si>
  <si>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</si>
  <si>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</si>
  <si>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</si>
  <si>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</si>
  <si>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</si>
  <si>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</si>
  <si>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</si>
  <si>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</si>
  <si>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</si>
  <si>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</si>
  <si>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</si>
  <si>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</si>
  <si>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</si>
  <si>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</si>
  <si>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</si>
  <si>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</si>
  <si>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</si>
  <si>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</si>
  <si>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</si>
  <si>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</si>
  <si>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</si>
  <si>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</si>
  <si>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</si>
  <si>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</si>
  <si>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</si>
  <si>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</si>
  <si>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</si>
  <si>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</si>
  <si>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</si>
  <si>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</si>
  <si>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</si>
  <si>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</si>
  <si>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</si>
  <si>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</si>
  <si>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</si>
  <si>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</si>
  <si>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</si>
  <si>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</si>
  <si>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</si>
  <si>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</si>
  <si>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</si>
  <si>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</si>
  <si>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</si>
  <si>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</si>
  <si>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</si>
  <si>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</si>
  <si>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</si>
  <si>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</si>
  <si>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</si>
  <si>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</si>
  <si>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</si>
  <si>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</si>
  <si>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</si>
  <si>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</si>
  <si>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</si>
  <si>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</si>
  <si>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</si>
  <si>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</si>
  <si>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</si>
  <si>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</si>
  <si>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</si>
  <si>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</si>
  <si>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</si>
  <si>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</si>
  <si>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</si>
  <si>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</si>
  <si>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</si>
  <si>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</si>
  <si>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</si>
  <si>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</si>
  <si>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</si>
  <si>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</si>
  <si>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</si>
  <si>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</si>
  <si>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</si>
  <si>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</si>
  <si>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</si>
  <si>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</si>
  <si>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</si>
  <si>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</si>
  <si>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</si>
  <si>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</si>
  <si>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</si>
  <si>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</si>
  <si>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</si>
  <si>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</si>
  <si>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</si>
  <si>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</si>
  <si>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</si>
  <si>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</si>
  <si>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</si>
  <si>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</si>
  <si>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</si>
  <si>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</si>
  <si>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</si>
  <si>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</si>
  <si>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</si>
  <si>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</si>
  <si>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</si>
  <si>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</si>
  <si>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</si>
  <si>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</si>
  <si>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</si>
  <si>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</si>
  <si>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</si>
  <si>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</si>
  <si>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</si>
  <si>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</si>
  <si>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</si>
  <si>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</si>
  <si>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</si>
  <si>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</si>
  <si>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</si>
  <si>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</si>
  <si>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</si>
  <si>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</si>
  <si>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</si>
  <si>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</si>
  <si>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</si>
  <si>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</si>
  <si>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</si>
  <si>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</si>
  <si>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</si>
  <si>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</si>
  <si>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</si>
  <si>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</si>
  <si>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</si>
  <si>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</si>
  <si>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</si>
  <si>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</si>
  <si>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</si>
  <si>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</si>
  <si>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</si>
  <si>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</si>
  <si>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</si>
  <si>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</si>
  <si>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</si>
  <si>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</si>
  <si>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</si>
  <si>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</si>
  <si>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</si>
  <si>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</si>
  <si>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</si>
  <si>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</si>
  <si>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</si>
  <si>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</si>
  <si>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</si>
  <si>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</si>
  <si>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</si>
  <si>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</si>
  <si>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</si>
  <si>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</si>
  <si>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</si>
  <si>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</si>
  <si>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</si>
  <si>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</si>
  <si>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</si>
  <si>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</si>
  <si>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</si>
  <si>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</si>
  <si>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</si>
  <si>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</si>
  <si>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</si>
  <si>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</si>
  <si>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</si>
  <si>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</si>
  <si>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</si>
  <si>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</si>
  <si>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</si>
  <si>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</si>
  <si>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</si>
  <si>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</si>
  <si>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</si>
  <si>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</si>
  <si>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</si>
  <si>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</si>
  <si>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</si>
  <si>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</si>
  <si>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</si>
  <si>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</si>
  <si>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</si>
  <si>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</si>
  <si>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</si>
  <si>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</si>
  <si>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</si>
  <si>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</si>
  <si>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</si>
  <si>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</si>
  <si>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</si>
  <si>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</si>
  <si>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</si>
  <si>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</si>
  <si>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</si>
  <si>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</si>
  <si>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</si>
  <si>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</si>
  <si>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</si>
  <si>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</si>
  <si>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</si>
  <si>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</si>
  <si>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</si>
  <si>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</si>
  <si>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</si>
  <si>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</si>
  <si>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</si>
  <si>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</si>
  <si>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</si>
  <si>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</si>
  <si>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</si>
  <si>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</si>
  <si>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</si>
  <si>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</si>
  <si>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</si>
  <si>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</si>
  <si>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</si>
  <si>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</si>
  <si>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</si>
  <si>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</si>
  <si>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</si>
  <si>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</si>
  <si>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</si>
  <si>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</si>
  <si>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</si>
  <si>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</si>
  <si>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</si>
  <si>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</si>
  <si>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</si>
  <si>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</si>
  <si>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</si>
  <si>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</si>
  <si>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</si>
  <si>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</si>
  <si>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</si>
  <si>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</si>
  <si>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</si>
  <si>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</si>
  <si>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</si>
  <si>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</si>
  <si>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</si>
  <si>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</si>
  <si>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</si>
  <si>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</si>
  <si>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</si>
  <si>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</si>
  <si>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</si>
  <si>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</si>
  <si>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</si>
  <si>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</si>
  <si>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</si>
  <si>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</si>
  <si>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</si>
  <si>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</si>
  <si>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</si>
  <si>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</si>
  <si>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</si>
  <si>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</si>
  <si>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</si>
  <si>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</si>
  <si>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</si>
  <si>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</si>
  <si>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</si>
  <si>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</si>
  <si>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</si>
  <si>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</si>
  <si>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</si>
  <si>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</si>
  <si>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</si>
  <si>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</si>
  <si>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</si>
  <si>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</si>
  <si>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</si>
  <si>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</si>
  <si>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</si>
  <si>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</si>
  <si>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</si>
  <si>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</si>
  <si>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</si>
  <si>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</si>
  <si>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</si>
  <si>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</si>
  <si>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</si>
  <si>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</si>
  <si>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</si>
  <si>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</si>
  <si>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</si>
  <si>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</si>
  <si>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</si>
  <si>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</si>
  <si>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</si>
  <si>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</si>
  <si>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</si>
  <si>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</si>
  <si>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</si>
  <si>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</si>
  <si>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</si>
  <si>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</si>
  <si>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</si>
  <si>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</si>
  <si>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</si>
  <si>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</si>
  <si>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</si>
  <si>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</si>
  <si>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</si>
  <si>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</si>
  <si>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</si>
  <si>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</si>
  <si>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</si>
  <si>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</si>
  <si>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</si>
  <si>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</si>
  <si>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</si>
  <si>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</si>
  <si>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</si>
  <si>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</si>
  <si>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</si>
  <si>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</si>
  <si>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</si>
  <si>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</si>
  <si>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</si>
  <si>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</si>
  <si>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</si>
  <si>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</si>
  <si>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</si>
  <si>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</si>
  <si>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</si>
  <si>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</si>
  <si>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</si>
  <si>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</si>
  <si>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</si>
  <si>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</si>
  <si>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</si>
  <si>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</si>
  <si>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</si>
  <si>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</si>
  <si>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</si>
  <si>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</si>
  <si>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</si>
  <si>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</si>
  <si>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</si>
  <si>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</si>
  <si>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</si>
  <si>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</si>
  <si>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</si>
  <si>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</si>
  <si>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</si>
  <si>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</si>
  <si>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</si>
  <si>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</si>
  <si>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</si>
  <si>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</si>
  <si>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</si>
  <si>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</si>
  <si>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</si>
  <si>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</si>
  <si>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</si>
  <si>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</si>
  <si>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</si>
  <si>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</si>
  <si>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</si>
  <si>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</si>
  <si>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</si>
  <si>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</si>
  <si>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</si>
  <si>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</si>
  <si>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</si>
  <si>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</si>
  <si>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</si>
  <si>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</si>
  <si>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</si>
  <si>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</si>
  <si>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</si>
  <si>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</si>
  <si>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</si>
  <si>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</si>
  <si>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</si>
  <si>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</si>
  <si>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</si>
  <si>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</si>
  <si>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</si>
  <si>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</si>
  <si>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</si>
  <si>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</si>
  <si>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</si>
  <si>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</si>
  <si>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</si>
  <si>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</si>
  <si>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</si>
  <si>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</si>
  <si>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</si>
  <si>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</si>
  <si>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</si>
  <si>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</si>
  <si>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</si>
  <si>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</si>
  <si>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</si>
  <si>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</si>
  <si>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</si>
  <si>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</si>
  <si>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</si>
  <si>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</si>
  <si>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</si>
  <si>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</si>
  <si>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</si>
  <si>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</si>
  <si>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</si>
  <si>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</si>
  <si>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</si>
  <si>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</si>
  <si>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</si>
  <si>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</si>
  <si>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</si>
  <si>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</si>
  <si>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</si>
  <si>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</si>
  <si>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</si>
  <si>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</si>
  <si>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</si>
  <si>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</si>
  <si>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</si>
  <si>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</si>
  <si>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</si>
  <si>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</si>
  <si>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</si>
  <si>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</si>
  <si>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</si>
  <si>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</si>
  <si>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</si>
  <si>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</si>
  <si>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</si>
  <si>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</si>
  <si>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</si>
  <si>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</si>
  <si>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</si>
  <si>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</si>
  <si>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</si>
  <si>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</si>
  <si>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</si>
  <si>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</si>
  <si>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</si>
  <si>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</si>
  <si>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</si>
  <si>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</si>
  <si>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</si>
  <si>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</si>
  <si>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</si>
  <si>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</si>
  <si>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</si>
  <si>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</si>
  <si>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</si>
  <si>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</si>
  <si>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</si>
  <si>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</si>
  <si>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</si>
  <si>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</si>
  <si>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</si>
  <si>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</si>
  <si>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</si>
  <si>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</si>
  <si>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</si>
  <si>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</si>
  <si>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</si>
  <si>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</si>
  <si>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</si>
  <si>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</si>
  <si>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</si>
  <si>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</si>
  <si>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</si>
  <si>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</si>
  <si>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</si>
  <si>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</si>
  <si>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</si>
  <si>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</si>
  <si>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</si>
  <si>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</si>
  <si>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</si>
  <si>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</si>
  <si>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</si>
  <si>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</si>
  <si>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</si>
  <si>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</si>
  <si>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</si>
  <si>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</si>
  <si>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</si>
  <si>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</si>
  <si>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</si>
  <si>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</si>
  <si>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</si>
  <si>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</si>
  <si>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</si>
  <si>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</si>
  <si>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</si>
  <si>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</si>
  <si>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</si>
  <si>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</si>
  <si>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</si>
  <si>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</si>
  <si>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</si>
  <si>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</si>
  <si>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</si>
  <si>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</si>
  <si>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</si>
  <si>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</si>
  <si>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</si>
  <si>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</si>
  <si>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</si>
  <si>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</si>
  <si>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</si>
  <si>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</si>
  <si>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</si>
  <si>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</si>
  <si>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</si>
  <si>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</si>
  <si>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</si>
  <si>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</si>
  <si>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</si>
  <si>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</si>
  <si>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</si>
  <si>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</si>
  <si>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</si>
  <si>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</si>
  <si>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</si>
  <si>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</si>
  <si>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</si>
  <si>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</si>
  <si>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</si>
  <si>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</si>
  <si>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</si>
  <si>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</si>
  <si>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</si>
  <si>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</si>
  <si>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</si>
  <si>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</si>
  <si>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</si>
  <si>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</si>
  <si>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</si>
  <si>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</si>
  <si>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</si>
  <si>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</si>
  <si>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</si>
  <si>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</si>
  <si>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</si>
  <si>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</si>
  <si>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</si>
  <si>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</si>
  <si>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</si>
  <si>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</si>
  <si>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</si>
  <si>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</si>
  <si>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</si>
  <si>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</si>
  <si>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</si>
  <si>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</si>
  <si>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</si>
  <si>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</si>
  <si>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</si>
  <si>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</si>
  <si>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</si>
  <si>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</si>
  <si>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</si>
  <si>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</si>
  <si>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</si>
  <si>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</si>
  <si>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</si>
  <si>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</si>
  <si>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</si>
  <si>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</si>
  <si>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</si>
  <si>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</si>
  <si>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</si>
  <si>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</si>
  <si>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</si>
  <si>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</si>
  <si>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</si>
  <si>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</si>
  <si>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</si>
  <si>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</si>
  <si>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</si>
  <si>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</si>
  <si>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</si>
  <si>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</si>
  <si>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</si>
  <si>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</si>
  <si>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</si>
  <si>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</si>
  <si>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</si>
  <si>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</si>
  <si>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</si>
  <si>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</si>
  <si>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</si>
  <si>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</si>
  <si>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</si>
  <si>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</si>
  <si>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</si>
  <si>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</si>
  <si>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</si>
  <si>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</si>
  <si>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</si>
  <si>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</si>
  <si>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</si>
  <si>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</si>
  <si>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</si>
  <si>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</si>
  <si>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</si>
  <si>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</si>
  <si>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</si>
  <si>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</si>
  <si>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</si>
  <si>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</si>
  <si>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</si>
  <si>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</si>
  <si>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</si>
  <si>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</si>
  <si>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</si>
  <si>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</si>
  <si>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</si>
  <si>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</si>
  <si>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</si>
  <si>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</si>
  <si>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</si>
  <si>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</si>
  <si>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</si>
  <si>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</si>
  <si>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</si>
  <si>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</si>
  <si>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</si>
  <si>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</si>
  <si>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</si>
  <si>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</si>
  <si>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</si>
  <si>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</si>
  <si>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</si>
  <si>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</si>
  <si>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</si>
  <si>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</si>
  <si>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</si>
  <si>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</si>
  <si>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</si>
  <si>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</si>
  <si>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</si>
  <si>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</si>
  <si>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</si>
  <si>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</si>
  <si>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</si>
  <si>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</si>
  <si>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</si>
  <si>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</si>
  <si>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</si>
  <si>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</si>
  <si>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</si>
  <si>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</si>
  <si>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</si>
  <si>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</si>
  <si>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</si>
  <si>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</si>
  <si>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</si>
  <si>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</si>
  <si>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</si>
  <si>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</si>
  <si>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</si>
  <si>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</si>
  <si>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</si>
  <si>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</si>
  <si>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</si>
  <si>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</si>
  <si>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</si>
  <si>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</si>
  <si>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</si>
  <si>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</si>
  <si>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</si>
  <si>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</si>
  <si>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</si>
  <si>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</si>
  <si>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</si>
  <si>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</si>
  <si>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</si>
  <si>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</si>
  <si>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</si>
  <si>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</si>
  <si>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</si>
  <si>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</si>
  <si>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</si>
  <si>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</si>
  <si>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</si>
  <si>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</si>
  <si>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</si>
  <si>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</si>
  <si>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</si>
  <si>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</si>
  <si>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</si>
  <si>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</si>
  <si>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</si>
  <si>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</si>
  <si>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</si>
  <si>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</si>
  <si>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</si>
  <si>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</si>
  <si>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</si>
  <si>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</si>
  <si>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</si>
  <si>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</si>
  <si>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</si>
  <si>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</si>
  <si>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</si>
  <si>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</si>
  <si>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</si>
  <si>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</si>
  <si>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</si>
  <si>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</si>
  <si>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</si>
  <si>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</si>
  <si>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</si>
  <si>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</si>
  <si>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</si>
  <si>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</si>
  <si>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</si>
  <si>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</si>
  <si>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</si>
  <si>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</si>
  <si>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</si>
  <si>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</si>
  <si>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</si>
  <si>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</si>
  <si>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</si>
  <si>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</si>
  <si>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</si>
  <si>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</si>
  <si>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</si>
  <si>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</si>
  <si>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</si>
  <si>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</si>
  <si>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</si>
  <si>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</si>
  <si>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</si>
  <si>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</si>
  <si>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</si>
  <si>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</si>
  <si>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</si>
  <si>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</si>
  <si>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</si>
  <si>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</si>
  <si>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</si>
  <si>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</si>
  <si>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</si>
  <si>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</si>
  <si>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</si>
  <si>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</si>
  <si>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</si>
  <si>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</si>
  <si>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</si>
  <si>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</si>
  <si>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</si>
  <si>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</si>
  <si>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</si>
  <si>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</si>
  <si>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</si>
  <si>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</si>
  <si>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</si>
  <si>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</si>
  <si>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</si>
  <si>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</si>
  <si>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</si>
  <si>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</si>
  <si>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</si>
  <si>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</si>
  <si>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</si>
  <si>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</si>
  <si>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</si>
  <si>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</si>
  <si>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</si>
  <si>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</si>
  <si>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</si>
  <si>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</si>
  <si>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</si>
  <si>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</si>
  <si>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</si>
  <si>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</si>
  <si>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</si>
  <si>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</si>
  <si>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</si>
  <si>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</si>
  <si>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</si>
  <si>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</si>
  <si>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</si>
  <si>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</si>
  <si>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</si>
  <si>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</si>
  <si>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</si>
  <si>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</si>
  <si>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</si>
  <si>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</si>
  <si>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</si>
  <si>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</si>
  <si>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</si>
  <si>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</si>
  <si>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</si>
  <si>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</si>
  <si>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</si>
  <si>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</si>
  <si>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</si>
  <si>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</si>
  <si>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</si>
  <si>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</si>
  <si>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</si>
  <si>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</si>
  <si>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</si>
  <si>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</si>
  <si>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</si>
  <si>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</si>
  <si>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</si>
  <si>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</si>
  <si>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</si>
  <si>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</si>
  <si>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</si>
  <si>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</si>
  <si>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</si>
  <si>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</si>
  <si>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</si>
  <si>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</si>
  <si>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</si>
  <si>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</si>
  <si>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</si>
  <si>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</si>
  <si>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</si>
  <si>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</si>
  <si>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</si>
  <si>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</si>
  <si>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</si>
  <si>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</si>
  <si>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</si>
  <si>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</si>
  <si>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</si>
  <si>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</si>
  <si>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</si>
  <si>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</si>
  <si>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</si>
  <si>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</si>
  <si>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</si>
  <si>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</si>
  <si>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</si>
  <si>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</si>
  <si>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</si>
  <si>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</si>
  <si>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</si>
  <si>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</si>
  <si>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</si>
  <si>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</si>
  <si>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</si>
  <si>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</si>
  <si>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</si>
  <si>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</si>
  <si>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</si>
  <si>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</si>
  <si>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</si>
  <si>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</si>
  <si>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</si>
  <si>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</si>
  <si>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</si>
  <si>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</si>
  <si>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</si>
  <si>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</si>
  <si>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</si>
  <si>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</si>
  <si>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</si>
  <si>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</si>
  <si>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</si>
  <si>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</si>
  <si>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</si>
  <si>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</si>
  <si>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</si>
  <si>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</si>
  <si>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</si>
  <si>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</si>
  <si>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</si>
  <si>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</si>
  <si>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</si>
  <si>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</si>
  <si>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</si>
  <si>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</si>
  <si>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</si>
  <si>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</si>
  <si>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</si>
  <si>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</si>
  <si>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</si>
  <si>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</si>
  <si>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</si>
  <si>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</si>
  <si>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</si>
  <si>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</si>
  <si>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</si>
  <si>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</si>
  <si>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</si>
  <si>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</si>
  <si>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</si>
  <si>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</si>
  <si>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</si>
  <si>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</si>
  <si>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</si>
  <si>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</si>
  <si>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</si>
  <si>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</si>
  <si>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</si>
  <si>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</si>
  <si>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</si>
  <si>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</si>
  <si>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</si>
  <si>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</si>
  <si>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</si>
  <si>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</si>
  <si>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</si>
  <si>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</si>
  <si>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</si>
  <si>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</si>
  <si>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</si>
  <si>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</si>
  <si>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</si>
  <si>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</si>
  <si>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</si>
  <si>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</si>
  <si>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</si>
  <si>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</si>
  <si>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</si>
  <si>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</si>
  <si>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</si>
  <si>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</si>
  <si>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</si>
  <si>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</si>
  <si>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</si>
  <si>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</si>
  <si>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</si>
  <si>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</si>
  <si>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</si>
  <si>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</si>
  <si>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</si>
  <si>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</si>
  <si>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</si>
  <si>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</si>
  <si>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</si>
  <si>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</si>
  <si>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</si>
  <si>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</si>
  <si>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</si>
  <si>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</si>
  <si>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</si>
  <si>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</si>
  <si>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</si>
  <si>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</si>
  <si>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</si>
  <si>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</si>
  <si>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</si>
  <si>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</si>
  <si>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</si>
  <si>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</si>
  <si>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</si>
  <si>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</si>
  <si>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</si>
  <si>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</si>
  <si>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</si>
  <si>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</si>
  <si>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</si>
  <si>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</si>
  <si>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</si>
  <si>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</si>
  <si>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</si>
  <si>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</si>
  <si>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</si>
  <si>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</si>
  <si>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</si>
  <si>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</si>
  <si>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</si>
  <si>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</si>
  <si>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</si>
  <si>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</si>
  <si>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</si>
  <si>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</si>
  <si>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</si>
  <si>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</si>
  <si>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</si>
  <si>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</si>
  <si>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</si>
  <si>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</si>
  <si>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</si>
  <si>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</si>
  <si>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</si>
  <si>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</si>
  <si>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</si>
  <si>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</si>
  <si>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</si>
  <si>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</si>
  <si>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</si>
  <si>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</si>
  <si>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</si>
  <si>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</si>
  <si>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</si>
  <si>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</si>
  <si>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</si>
  <si>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</si>
  <si>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</si>
  <si>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</si>
  <si>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</si>
  <si>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</si>
  <si>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</si>
  <si>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</si>
  <si>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</si>
  <si>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</si>
  <si>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</si>
  <si>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</si>
  <si>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</si>
  <si>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</si>
  <si>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</si>
  <si>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</si>
  <si>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</si>
  <si>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</si>
  <si>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</si>
  <si>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</si>
  <si>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</si>
  <si>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</si>
  <si>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</si>
  <si>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</si>
  <si>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</si>
  <si>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</si>
  <si>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</si>
  <si>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</si>
  <si>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</si>
  <si>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</si>
  <si>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</si>
  <si>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</si>
  <si>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</si>
  <si>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</si>
  <si>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</si>
  <si>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</si>
  <si>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</si>
  <si>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</si>
  <si>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</si>
  <si>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</si>
  <si>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</si>
  <si>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</si>
  <si>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</si>
  <si>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</si>
  <si>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</si>
  <si>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</si>
  <si>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</si>
  <si>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</si>
  <si>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</si>
  <si>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</si>
  <si>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</si>
  <si>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</si>
  <si>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</si>
  <si>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</si>
  <si>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</si>
  <si>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</si>
  <si>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</si>
  <si>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</si>
  <si>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</si>
  <si>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</si>
  <si>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</si>
  <si>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</si>
  <si>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</si>
  <si>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</si>
  <si>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</si>
  <si>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</si>
  <si>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</si>
  <si>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</si>
  <si>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</si>
  <si>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</si>
  <si>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</si>
  <si>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</si>
  <si>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</si>
  <si>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</si>
  <si>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</si>
  <si>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</si>
  <si>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</si>
  <si>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</si>
  <si>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</si>
  <si>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</si>
  <si>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</si>
  <si>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</si>
  <si>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</si>
  <si>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</si>
  <si>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</si>
  <si>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</si>
  <si>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</si>
  <si>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</si>
  <si>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</si>
  <si>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</si>
  <si>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</si>
  <si>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</si>
  <si>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</si>
  <si>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</si>
  <si>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</si>
  <si>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</si>
  <si>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</si>
  <si>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</si>
  <si>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</si>
  <si>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</si>
  <si>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</si>
  <si>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</si>
  <si>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</si>
  <si>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</si>
  <si>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</si>
  <si>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</si>
  <si>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</si>
  <si>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</si>
  <si>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</si>
  <si>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</si>
  <si>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</si>
  <si>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</si>
  <si>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</si>
  <si>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</si>
  <si>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</si>
  <si>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</si>
  <si>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</si>
  <si>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</si>
  <si>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</si>
  <si>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</si>
  <si>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</si>
  <si>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</si>
  <si>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</si>
  <si>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</si>
  <si>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</si>
  <si>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</si>
  <si>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</si>
  <si>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</si>
  <si>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</si>
  <si>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</si>
  <si>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</si>
  <si>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</si>
  <si>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</si>
  <si>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</si>
  <si>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</si>
  <si>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</si>
  <si>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</si>
  <si>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</si>
  <si>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</si>
  <si>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</si>
  <si>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</si>
  <si>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</si>
  <si>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</si>
  <si>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</si>
  <si>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</si>
  <si>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</si>
  <si>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</si>
  <si>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</si>
  <si>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</si>
  <si>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</si>
  <si>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</si>
  <si>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</si>
  <si>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</si>
  <si>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</si>
  <si>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</si>
  <si>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</si>
  <si>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</si>
  <si>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</si>
  <si>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</si>
  <si>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</si>
  <si>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</si>
  <si>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</si>
  <si>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</si>
  <si>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</si>
  <si>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</si>
  <si>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</si>
  <si>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</si>
  <si>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</si>
  <si>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</si>
  <si>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</si>
  <si>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</si>
  <si>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</si>
  <si>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</si>
  <si>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</si>
  <si>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</si>
  <si>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</si>
  <si>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</si>
  <si>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</si>
  <si>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</si>
  <si>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</si>
  <si>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</si>
  <si>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</si>
  <si>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</si>
  <si>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</si>
  <si>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</si>
  <si>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</si>
  <si>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</si>
  <si>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</si>
  <si>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</si>
  <si>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</si>
  <si>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</si>
  <si>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</si>
  <si>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</si>
  <si>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</si>
  <si>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</si>
  <si>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</si>
  <si>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</si>
  <si>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</si>
  <si>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</si>
  <si>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</si>
  <si>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</si>
  <si>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</si>
  <si>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</si>
  <si>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</si>
  <si>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</si>
  <si>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</si>
  <si>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</si>
  <si>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</si>
  <si>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</si>
  <si>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</si>
  <si>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</si>
  <si>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</si>
  <si>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</si>
  <si>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</si>
  <si>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</si>
  <si>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</si>
  <si>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</si>
  <si>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</si>
  <si>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</si>
  <si>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</si>
  <si>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</si>
  <si>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</si>
  <si>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</si>
  <si>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</si>
  <si>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</si>
  <si>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</si>
  <si>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</si>
  <si>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</si>
  <si>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</si>
  <si>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</si>
  <si>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</si>
  <si>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</si>
  <si>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</si>
  <si>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</si>
  <si>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</si>
  <si>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</si>
  <si>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</si>
  <si>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</si>
  <si>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</si>
  <si>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</si>
  <si>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</si>
  <si>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</si>
  <si>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</si>
  <si>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</si>
  <si>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</si>
  <si>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</si>
  <si>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</si>
  <si>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</si>
  <si>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</si>
  <si>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</si>
  <si>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</si>
  <si>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</si>
  <si>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</si>
  <si>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</si>
  <si>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</si>
  <si>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</si>
  <si>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</si>
  <si>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</si>
  <si>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</si>
  <si>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</si>
  <si>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</si>
  <si>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</si>
  <si>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</si>
  <si>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</si>
  <si>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</si>
  <si>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</si>
  <si>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</si>
  <si>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</si>
  <si>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</si>
  <si>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</si>
  <si>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</si>
  <si>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</si>
  <si>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</si>
  <si>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</si>
  <si>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</si>
  <si>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</si>
  <si>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</si>
  <si>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</si>
  <si>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</si>
  <si>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</si>
  <si>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</si>
  <si>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</si>
  <si>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</si>
  <si>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</si>
  <si>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</si>
  <si>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</si>
  <si>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</si>
  <si>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</si>
  <si>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</si>
  <si>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</si>
  <si>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</si>
  <si>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</si>
  <si>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</si>
  <si>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</si>
  <si>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</si>
  <si>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</si>
  <si>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</si>
  <si>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</si>
  <si>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</si>
  <si>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</si>
  <si>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</si>
  <si>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</si>
  <si>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</si>
  <si>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</si>
  <si>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</si>
  <si>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</si>
  <si>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</si>
  <si>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</si>
  <si>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</si>
  <si>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</si>
  <si>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</si>
  <si>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</si>
  <si>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</si>
  <si>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</si>
  <si>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</si>
  <si>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</si>
  <si>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</si>
  <si>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</si>
  <si>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</si>
  <si>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</si>
  <si>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</si>
  <si>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</si>
  <si>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</si>
  <si>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</si>
  <si>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</si>
  <si>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</si>
  <si>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</si>
  <si>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</si>
  <si>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</si>
  <si>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</si>
  <si>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</si>
  <si>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</si>
  <si>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</si>
  <si>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</si>
  <si>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</si>
  <si>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</si>
  <si>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</si>
  <si>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</si>
  <si>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</si>
  <si>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</si>
  <si>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</si>
  <si>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</si>
  <si>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</si>
  <si>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</si>
  <si>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</si>
  <si>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</si>
  <si>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</si>
  <si>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</si>
  <si>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</si>
  <si>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</si>
  <si>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</si>
  <si>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</si>
  <si>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</si>
  <si>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</si>
  <si>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</si>
  <si>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</si>
  <si>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</si>
  <si>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</si>
  <si>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</si>
  <si>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</si>
  <si>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</si>
  <si>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</si>
  <si>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</si>
  <si>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</si>
  <si>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</si>
  <si>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</si>
  <si>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</si>
  <si>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</si>
  <si>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</si>
  <si>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</si>
  <si>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</si>
  <si>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</si>
  <si>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</si>
  <si>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</si>
  <si>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</si>
  <si>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</si>
  <si>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</si>
  <si>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</si>
  <si>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</si>
  <si>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</si>
  <si>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</si>
  <si>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</si>
  <si>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</si>
  <si>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</si>
  <si>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</si>
  <si>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</si>
  <si>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</si>
  <si>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</si>
  <si>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</si>
  <si>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</si>
  <si>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</si>
  <si>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</si>
  <si>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</si>
  <si>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</si>
  <si>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</si>
  <si>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</si>
  <si>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</si>
  <si>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</si>
  <si>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</si>
  <si>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</si>
  <si>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</si>
  <si>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</si>
  <si>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</si>
  <si>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</si>
  <si>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</si>
  <si>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</si>
  <si>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</si>
  <si>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</si>
  <si>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</si>
  <si>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</si>
  <si>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</si>
  <si>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</si>
  <si>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</si>
  <si>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</si>
  <si>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</si>
  <si>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</si>
  <si>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</si>
  <si>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</si>
  <si>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</si>
  <si>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</si>
  <si>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</si>
  <si>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</si>
  <si>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</si>
  <si>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</si>
  <si>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</si>
  <si>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</si>
  <si>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</si>
  <si>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</si>
  <si>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</si>
  <si>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</si>
  <si>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</si>
  <si>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</si>
  <si>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</si>
  <si>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</si>
  <si>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</si>
  <si>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</si>
  <si>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</si>
  <si>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</si>
  <si>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</si>
  <si>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</si>
  <si>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</si>
  <si>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</si>
  <si>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</si>
  <si>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</si>
  <si>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</si>
  <si>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</si>
  <si>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</si>
  <si>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</si>
  <si>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</si>
  <si>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</si>
  <si>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</si>
  <si>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</si>
  <si>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</si>
  <si>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</si>
  <si>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</si>
  <si>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</si>
  <si>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</si>
  <si>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</si>
  <si>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</si>
  <si>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</si>
  <si>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</si>
  <si>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</si>
  <si>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</si>
  <si>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</si>
  <si>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</si>
  <si>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</si>
  <si>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</si>
  <si>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</si>
  <si>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</si>
  <si>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</si>
  <si>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</si>
  <si>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</si>
  <si>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</si>
  <si>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</si>
  <si>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</si>
  <si>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</si>
  <si>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</si>
  <si>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</si>
  <si>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</si>
  <si>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</si>
  <si>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</si>
  <si>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</si>
  <si>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</si>
  <si>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</si>
  <si>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</si>
  <si>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</si>
  <si>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</si>
  <si>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</si>
  <si>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</si>
  <si>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</si>
  <si>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</si>
  <si>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</si>
  <si>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</si>
  <si>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</si>
  <si>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</si>
  <si>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</si>
  <si>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</si>
  <si>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</si>
  <si>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</si>
  <si>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</si>
  <si>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</si>
  <si>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</si>
  <si>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</si>
  <si>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</si>
  <si>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</si>
  <si>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</si>
  <si>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</si>
  <si>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</si>
  <si>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</si>
  <si>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</si>
  <si>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</si>
  <si>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</si>
  <si>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</si>
  <si>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</si>
  <si>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</si>
  <si>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</si>
  <si>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</si>
  <si>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</si>
  <si>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</si>
  <si>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</si>
  <si>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</si>
  <si>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</si>
  <si>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</si>
  <si>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</si>
  <si>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</si>
  <si>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</si>
  <si>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</si>
  <si>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</si>
  <si>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</si>
  <si>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</si>
  <si>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</si>
  <si>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</si>
  <si>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</si>
  <si>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</si>
  <si>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</si>
  <si>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</si>
  <si>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</si>
  <si>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</si>
  <si>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</si>
  <si>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</si>
  <si>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</si>
  <si>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</si>
  <si>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</si>
  <si>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</si>
  <si>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</si>
  <si>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</si>
  <si>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</si>
  <si>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</si>
  <si>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</si>
  <si>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</si>
  <si>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</si>
  <si>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</si>
  <si>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</si>
  <si>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</si>
  <si>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</si>
  <si>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</si>
  <si>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</si>
  <si>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</si>
  <si>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</si>
  <si>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</si>
  <si>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</si>
  <si>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</si>
  <si>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</si>
  <si>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</si>
  <si>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</si>
  <si>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</si>
  <si>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</si>
  <si>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</si>
  <si>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</si>
  <si>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</si>
  <si>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</si>
  <si>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</si>
  <si>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</si>
  <si>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</si>
  <si>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</si>
  <si>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</si>
  <si>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</si>
  <si>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</si>
  <si>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</si>
  <si>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</si>
  <si>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</si>
  <si>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</si>
  <si>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</si>
  <si>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</si>
  <si>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</si>
  <si>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</si>
  <si>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</si>
  <si>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</si>
  <si>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</si>
  <si>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</si>
  <si>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</si>
  <si>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</si>
  <si>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</si>
  <si>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</si>
  <si>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</si>
  <si>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</si>
  <si>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</si>
  <si>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</si>
  <si>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</si>
  <si>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</si>
  <si>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</si>
  <si>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</si>
  <si>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</si>
  <si>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</si>
  <si>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</si>
  <si>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</si>
  <si>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</si>
  <si>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</si>
  <si>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</si>
  <si>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</si>
  <si>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</si>
  <si>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</si>
  <si>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</si>
  <si>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</si>
  <si>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</si>
  <si>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</si>
  <si>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</si>
  <si>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</si>
  <si>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</si>
  <si>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</si>
  <si>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</si>
  <si>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</si>
  <si>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</si>
  <si>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</si>
  <si>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</si>
  <si>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</si>
  <si>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</si>
  <si>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</si>
  <si>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</si>
  <si>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</si>
  <si>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</si>
  <si>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</si>
  <si>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</si>
  <si>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</si>
  <si>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</si>
  <si>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</si>
  <si>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</si>
  <si>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</si>
  <si>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</si>
  <si>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</si>
  <si>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</si>
  <si>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</si>
  <si>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</si>
  <si>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</si>
  <si>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</si>
  <si>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</si>
  <si>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</si>
  <si>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</si>
  <si>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</si>
  <si>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</si>
  <si>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</si>
  <si>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</si>
  <si>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</si>
  <si>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</si>
  <si>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</si>
  <si>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</si>
  <si>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</si>
  <si>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</si>
  <si>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</si>
  <si>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</si>
  <si>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</si>
  <si>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</si>
  <si>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</si>
  <si>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</si>
  <si>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</si>
  <si>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</si>
  <si>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</si>
  <si>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</si>
  <si>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</si>
  <si>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</si>
  <si>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</si>
  <si>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</si>
  <si>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</si>
  <si>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</si>
  <si>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</si>
  <si>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</si>
  <si>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</si>
  <si>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</si>
  <si>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</si>
  <si>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</si>
  <si>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</si>
  <si>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</si>
  <si>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</si>
  <si>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</si>
  <si>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</si>
  <si>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</si>
  <si>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</si>
  <si>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</si>
  <si>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</si>
  <si>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</si>
  <si>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</si>
  <si>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</si>
  <si>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</si>
  <si>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</si>
  <si>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</si>
  <si>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</si>
  <si>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</si>
  <si>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</si>
  <si>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</si>
  <si>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</si>
  <si>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</si>
  <si>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</si>
  <si>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</si>
  <si>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</si>
  <si>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</si>
  <si>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</si>
  <si>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</si>
  <si>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</si>
  <si>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</si>
  <si>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</si>
  <si>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</si>
  <si>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</si>
  <si>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</si>
  <si>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</si>
  <si>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</si>
  <si>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</si>
  <si>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</si>
  <si>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</si>
  <si>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</si>
  <si>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</si>
  <si>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</si>
  <si>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</si>
  <si>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</si>
  <si>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</si>
  <si>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</si>
  <si>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</si>
  <si>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</si>
  <si>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</si>
  <si>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</si>
  <si>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</si>
  <si>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</si>
  <si>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</si>
  <si>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</si>
  <si>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</si>
  <si>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</si>
  <si>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</si>
  <si>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</si>
  <si>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</si>
  <si>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</si>
  <si>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</si>
  <si>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</si>
  <si>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</si>
  <si>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</si>
  <si>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</si>
  <si>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</si>
  <si>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</si>
  <si>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</si>
  <si>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</si>
  <si>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</si>
  <si>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</si>
  <si>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</si>
  <si>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</si>
  <si>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</si>
  <si>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</si>
  <si>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</si>
  <si>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</si>
  <si>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</si>
  <si>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</si>
  <si>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</si>
  <si>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</si>
  <si>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</si>
  <si>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</si>
  <si>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</si>
  <si>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</si>
  <si>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</si>
  <si>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</si>
  <si>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</si>
  <si>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</si>
  <si>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</si>
  <si>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</si>
  <si>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</si>
  <si>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</si>
  <si>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</si>
  <si>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</si>
  <si>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</si>
  <si>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</si>
  <si>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</si>
  <si>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</si>
  <si>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</si>
  <si>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</si>
  <si>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</si>
  <si>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</si>
  <si>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</si>
  <si>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</si>
  <si>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</si>
  <si>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</si>
  <si>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</si>
  <si>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</si>
  <si>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</si>
  <si>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</si>
  <si>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</si>
  <si>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</si>
  <si>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</si>
  <si>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</si>
  <si>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</si>
  <si>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</si>
  <si>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</si>
  <si>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</si>
  <si>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</si>
  <si>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</si>
  <si>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</si>
  <si>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</si>
  <si>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</si>
  <si>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</si>
  <si>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</si>
  <si>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</si>
  <si>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</si>
  <si>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</si>
  <si>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</si>
  <si>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</si>
  <si>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</si>
  <si>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</si>
  <si>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</si>
  <si>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</si>
  <si>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</si>
  <si>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</si>
  <si>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</si>
  <si>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</si>
  <si>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</si>
  <si>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</si>
  <si>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</si>
  <si>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</si>
  <si>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</si>
  <si>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</si>
  <si>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</si>
  <si>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</si>
  <si>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</si>
  <si>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</si>
  <si>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</si>
  <si>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</si>
  <si>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</si>
  <si>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</si>
  <si>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</si>
  <si>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</si>
  <si>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</si>
  <si>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</si>
  <si>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</si>
  <si>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</si>
  <si>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</si>
  <si>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</si>
  <si>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</si>
  <si>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</si>
  <si>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</si>
  <si>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</si>
  <si>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</si>
  <si>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</si>
  <si>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</si>
  <si>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</si>
  <si>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</si>
  <si>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</si>
  <si>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</si>
  <si>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</si>
  <si>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</si>
  <si>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</si>
  <si>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</si>
  <si>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</si>
  <si>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</si>
  <si>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</si>
  <si>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</si>
  <si>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</si>
  <si>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</si>
  <si>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</si>
  <si>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</si>
  <si>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</si>
  <si>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</si>
  <si>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</si>
  <si>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</si>
  <si>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</si>
  <si>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</si>
  <si>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</si>
  <si>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</si>
  <si>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</si>
  <si>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</si>
  <si>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</si>
  <si>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</si>
  <si>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</si>
  <si>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</si>
  <si>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</si>
  <si>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</si>
  <si>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</si>
  <si>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</si>
  <si>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</si>
  <si>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</si>
  <si>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</si>
  <si>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</si>
  <si>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</si>
  <si>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</si>
  <si>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</si>
  <si>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</si>
  <si>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</si>
  <si>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</si>
  <si>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</si>
  <si>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</si>
  <si>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</si>
  <si>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</si>
  <si>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</si>
  <si>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</si>
  <si>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</si>
  <si>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</si>
  <si>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</si>
  <si>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</si>
  <si>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</si>
  <si>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</si>
  <si>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</si>
  <si>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</si>
  <si>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</si>
  <si>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</si>
  <si>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</si>
  <si>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</si>
  <si>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</si>
  <si>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</si>
  <si>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</si>
  <si>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</si>
  <si>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</si>
  <si>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</si>
  <si>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</si>
  <si>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</si>
  <si>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</si>
  <si>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</si>
  <si>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</si>
  <si>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</si>
  <si>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</si>
  <si>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</si>
  <si>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</si>
  <si>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</si>
  <si>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</si>
  <si>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</si>
  <si>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</si>
  <si>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</si>
  <si>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</si>
  <si>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</si>
  <si>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</si>
  <si>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</si>
  <si>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</si>
  <si>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</si>
  <si>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</si>
  <si>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</si>
  <si>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</si>
  <si>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</si>
  <si>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</si>
  <si>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</si>
  <si>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</si>
  <si>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</si>
  <si>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</si>
  <si>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</si>
  <si>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</si>
  <si>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</si>
  <si>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</si>
  <si>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</si>
  <si>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</si>
  <si>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</si>
  <si>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</si>
  <si>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</si>
  <si>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</si>
  <si>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</si>
  <si>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</si>
  <si>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</si>
  <si>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</si>
  <si>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</si>
  <si>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</si>
  <si>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</si>
  <si>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</si>
  <si>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</si>
  <si>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</si>
  <si>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</si>
  <si>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</si>
  <si>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</si>
  <si>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</si>
  <si>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</si>
  <si>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</si>
  <si>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</si>
  <si>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</si>
  <si>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</si>
  <si>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</si>
  <si>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</si>
  <si>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</si>
  <si>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</si>
  <si>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</si>
  <si>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</si>
  <si>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</si>
  <si>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</si>
  <si>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</si>
  <si>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</si>
  <si>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</si>
  <si>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</si>
  <si>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</si>
  <si>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</si>
  <si>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</si>
  <si>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</si>
  <si>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</si>
  <si>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</si>
  <si>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</si>
  <si>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</si>
  <si>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</si>
  <si>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</si>
  <si>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</si>
  <si>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</si>
  <si>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</si>
  <si>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</si>
  <si>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</si>
  <si>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</si>
  <si>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</si>
  <si>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</si>
  <si>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</si>
  <si>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</si>
  <si>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</si>
  <si>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</si>
  <si>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</si>
  <si>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</si>
  <si>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</si>
  <si>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</si>
  <si>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</si>
  <si>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</si>
  <si>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</si>
  <si>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</si>
  <si>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</si>
  <si>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</si>
  <si>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</si>
  <si>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</si>
  <si>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</si>
  <si>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</si>
  <si>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</si>
  <si>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</si>
  <si>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</si>
  <si>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</si>
  <si>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</si>
  <si>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</si>
  <si>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</si>
  <si>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</si>
  <si>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</si>
  <si>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</si>
  <si>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</si>
  <si>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</si>
  <si>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</si>
  <si>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</si>
  <si>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</si>
  <si>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</si>
  <si>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</si>
  <si>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</si>
  <si>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</si>
  <si>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</si>
  <si>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</si>
  <si>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</si>
  <si>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</si>
  <si>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</si>
  <si>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</si>
  <si>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</si>
  <si>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</si>
  <si>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</si>
  <si>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</si>
  <si>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</si>
  <si>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</si>
  <si>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</si>
  <si>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</si>
  <si>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</si>
  <si>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</si>
  <si>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</si>
  <si>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</si>
  <si>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</si>
  <si>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</si>
  <si>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</si>
  <si>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</si>
  <si>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</si>
  <si>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</si>
  <si>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</si>
  <si>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</si>
  <si>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</si>
  <si>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</si>
  <si>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</si>
  <si>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</si>
  <si>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</si>
  <si>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</si>
  <si>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</si>
  <si>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</si>
  <si>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</si>
  <si>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</si>
  <si>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</si>
  <si>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</si>
  <si>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</si>
  <si>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</si>
  <si>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</si>
  <si>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</si>
  <si>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</si>
  <si>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</si>
  <si>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</si>
  <si>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</si>
  <si>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</si>
  <si>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</si>
  <si>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</si>
  <si>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</si>
  <si>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</si>
  <si>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</si>
  <si>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</si>
  <si>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</si>
  <si>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</si>
  <si>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</si>
  <si>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</si>
  <si>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</si>
  <si>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</si>
  <si>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</si>
  <si>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</si>
  <si>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</si>
  <si>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</si>
  <si>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</si>
  <si>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</si>
  <si>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</si>
  <si>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</si>
  <si>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</si>
  <si>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</si>
  <si>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</si>
  <si>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</si>
  <si>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</si>
  <si>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</si>
  <si>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</si>
  <si>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</si>
  <si>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</si>
  <si>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</si>
  <si>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</si>
  <si>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</si>
  <si>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</si>
  <si>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</si>
  <si>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</si>
  <si>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</si>
  <si>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</si>
  <si>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</si>
  <si>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</si>
  <si>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</si>
  <si>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</si>
  <si>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</si>
  <si>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</si>
  <si>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</si>
  <si>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</si>
  <si>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</si>
  <si>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</si>
  <si>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</si>
  <si>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</si>
  <si>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</si>
  <si>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</si>
  <si>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</si>
  <si>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</si>
  <si>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</si>
  <si>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</si>
  <si>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</si>
  <si>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</si>
  <si>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</si>
  <si>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</si>
  <si>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</si>
  <si>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</si>
  <si>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</si>
  <si>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</si>
  <si>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</si>
  <si>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</si>
  <si>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</si>
  <si>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</si>
  <si>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</si>
  <si>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</si>
  <si>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</si>
  <si>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</si>
  <si>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</si>
  <si>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</si>
  <si>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</si>
  <si>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</si>
  <si>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</si>
  <si>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</si>
  <si>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</si>
  <si>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</si>
  <si>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</si>
  <si>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</si>
  <si>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</si>
  <si>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</si>
  <si>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</si>
  <si>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</si>
  <si>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</si>
  <si>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</si>
  <si>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</si>
  <si>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</si>
  <si>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</si>
  <si>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</si>
  <si>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</si>
  <si>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</si>
  <si>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</si>
  <si>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</si>
  <si>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</si>
  <si>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</si>
  <si>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</si>
  <si>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</si>
  <si>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</si>
  <si>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</si>
  <si>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</si>
  <si>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</si>
  <si>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</si>
  <si>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</si>
  <si>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</si>
  <si>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</si>
  <si>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</si>
  <si>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</si>
  <si>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</si>
  <si>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</si>
  <si>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</si>
  <si>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</si>
  <si>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</si>
  <si>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</si>
  <si>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</si>
  <si>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</si>
  <si>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</si>
  <si>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</si>
  <si>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</si>
  <si>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</si>
  <si>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</si>
  <si>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</si>
  <si>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</si>
  <si>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</si>
  <si>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</si>
  <si>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</si>
  <si>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</si>
  <si>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</si>
  <si>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</si>
  <si>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</si>
  <si>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</si>
  <si>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</si>
  <si>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</si>
  <si>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</si>
  <si>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</si>
  <si>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</si>
  <si>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</si>
  <si>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</si>
  <si>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</si>
  <si>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</si>
  <si>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</si>
  <si>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</si>
  <si>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</si>
  <si>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</si>
  <si>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</si>
  <si>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</si>
  <si>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</si>
  <si>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</si>
  <si>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</si>
  <si>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</si>
  <si>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</si>
  <si>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</si>
  <si>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</si>
  <si>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</si>
  <si>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</si>
  <si>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</si>
  <si>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</si>
  <si>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</si>
  <si>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</si>
  <si>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</si>
  <si>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</si>
  <si>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</si>
  <si>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</si>
  <si>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</si>
  <si>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</si>
  <si>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</si>
  <si>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</si>
  <si>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</si>
  <si>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</si>
  <si>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</si>
  <si>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</si>
  <si>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</si>
  <si>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</si>
  <si>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</si>
  <si>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</si>
  <si>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</si>
  <si>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</si>
  <si>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</si>
  <si>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</si>
  <si>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</si>
  <si>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</si>
  <si>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</si>
  <si>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</si>
  <si>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</si>
  <si>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</si>
  <si>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</si>
  <si>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</si>
  <si>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</si>
  <si>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</si>
  <si>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</si>
  <si>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</si>
  <si>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</si>
  <si>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</si>
  <si>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</si>
  <si>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</si>
  <si>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</si>
  <si>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</si>
  <si>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</si>
  <si>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</si>
  <si>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</si>
  <si>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</si>
  <si>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</si>
  <si>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</si>
  <si>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</si>
  <si>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</si>
  <si>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</si>
  <si>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</si>
  <si>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</si>
  <si>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</si>
  <si>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</si>
  <si>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</si>
  <si>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</si>
  <si>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</si>
  <si>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</si>
  <si>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</si>
  <si>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</si>
  <si>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</si>
  <si>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</si>
  <si>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</si>
  <si>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</si>
  <si>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</si>
  <si>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</si>
  <si>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</si>
  <si>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</si>
  <si>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</si>
  <si>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</si>
  <si>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</si>
  <si>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</si>
  <si>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</si>
  <si>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</si>
  <si>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</si>
  <si>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</si>
  <si>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</si>
  <si>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</si>
  <si>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</si>
  <si>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</si>
  <si>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</si>
  <si>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</si>
  <si>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</si>
  <si>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</si>
  <si>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</si>
  <si>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</si>
  <si>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</si>
  <si>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</si>
  <si>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</si>
  <si>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</si>
  <si>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</si>
  <si>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</si>
  <si>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</si>
  <si>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</si>
  <si>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</si>
  <si>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</si>
  <si>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</si>
  <si>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</si>
  <si>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</si>
  <si>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</si>
  <si>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</si>
  <si>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</si>
  <si>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</si>
  <si>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</si>
  <si>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</si>
  <si>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</si>
  <si>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</si>
  <si>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</si>
  <si>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</si>
  <si>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</si>
  <si>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</si>
  <si>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</si>
  <si>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</si>
  <si>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</si>
  <si>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</si>
  <si>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</si>
  <si>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</si>
  <si>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</si>
  <si>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</si>
  <si>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</si>
  <si>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</si>
  <si>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</si>
  <si>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</si>
  <si>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</si>
  <si>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</si>
  <si>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</si>
  <si>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</si>
  <si>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</si>
  <si>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</si>
  <si>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</si>
  <si>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</si>
  <si>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</si>
  <si>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</si>
  <si>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</si>
  <si>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</si>
  <si>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</si>
  <si>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</si>
  <si>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</si>
  <si>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</si>
  <si>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</si>
  <si>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</si>
  <si>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</si>
  <si>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</si>
  <si>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</si>
  <si>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</si>
  <si>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</si>
  <si>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</si>
  <si>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</si>
  <si>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</si>
  <si>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</si>
  <si>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</si>
  <si>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</si>
  <si>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</si>
  <si>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</si>
  <si>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</si>
  <si>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</si>
  <si>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</si>
  <si>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</si>
  <si>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</si>
  <si>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</si>
  <si>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</si>
  <si>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</si>
  <si>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</si>
  <si>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</si>
  <si>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</si>
  <si>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</si>
  <si>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</si>
  <si>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</si>
  <si>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</si>
  <si>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</si>
  <si>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</si>
  <si>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</si>
  <si>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</si>
  <si>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</si>
  <si>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</si>
  <si>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</si>
  <si>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</si>
  <si>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</si>
  <si>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</si>
  <si>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</si>
  <si>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</si>
  <si>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</si>
  <si>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</si>
  <si>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</si>
  <si>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</si>
  <si>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</si>
  <si>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</si>
  <si>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</si>
  <si>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</si>
  <si>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</si>
  <si>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</si>
  <si>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</si>
  <si>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</si>
  <si>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</si>
  <si>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</si>
  <si>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</si>
  <si>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</si>
  <si>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</si>
  <si>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</si>
  <si>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</si>
  <si>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</si>
  <si>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</si>
  <si>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</si>
  <si>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</si>
  <si>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</si>
  <si>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</si>
  <si>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</si>
  <si>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</si>
  <si>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</si>
  <si>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</si>
  <si>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</si>
  <si>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</si>
  <si>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</si>
  <si>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</si>
  <si>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</si>
  <si>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</si>
  <si>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</si>
  <si>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</si>
  <si>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</si>
  <si>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</si>
  <si>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</si>
  <si>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</si>
  <si>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</si>
  <si>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</si>
  <si>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</si>
  <si>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</si>
  <si>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</si>
  <si>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</si>
  <si>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</si>
  <si>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</si>
  <si>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</si>
  <si>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</si>
  <si>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</si>
  <si>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</si>
  <si>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</si>
  <si>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</si>
  <si>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</si>
  <si>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</si>
  <si>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</si>
  <si>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</si>
  <si>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</si>
  <si>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</si>
  <si>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</si>
  <si>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</si>
  <si>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</si>
  <si>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</si>
  <si>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</si>
  <si>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</si>
  <si>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</si>
  <si>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</si>
  <si>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</si>
  <si>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</si>
  <si>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</si>
  <si>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</si>
  <si>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</si>
  <si>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</si>
  <si>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</si>
  <si>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</si>
  <si>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</si>
  <si>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</si>
  <si>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</si>
  <si>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</si>
  <si>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</si>
  <si>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</si>
  <si>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</si>
  <si>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</si>
  <si>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</si>
  <si>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</si>
  <si>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</si>
  <si>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</si>
  <si>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</si>
  <si>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</si>
  <si>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</si>
  <si>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</si>
  <si>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</si>
  <si>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</si>
  <si>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</si>
  <si>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</si>
  <si>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</si>
  <si>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</si>
  <si>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</si>
  <si>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</si>
  <si>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</si>
  <si>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</si>
  <si>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</si>
  <si>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</si>
  <si>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</si>
  <si>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</si>
  <si>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</si>
  <si>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</si>
  <si>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</si>
  <si>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</si>
  <si>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</si>
  <si>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</si>
  <si>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</si>
  <si>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</si>
  <si>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</si>
  <si>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</si>
  <si>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</si>
  <si>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</si>
  <si>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</si>
  <si>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</si>
  <si>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</si>
  <si>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</si>
  <si>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</si>
  <si>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</si>
  <si>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</si>
  <si>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</si>
  <si>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</si>
  <si>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</si>
  <si>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</si>
  <si>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</si>
  <si>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</si>
  <si>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</si>
  <si>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</si>
  <si>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</si>
  <si>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</si>
  <si>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</si>
  <si>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</si>
  <si>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</si>
  <si>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</si>
  <si>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</si>
  <si>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</si>
  <si>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</si>
  <si>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</si>
  <si>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</si>
  <si>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</si>
  <si>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</si>
  <si>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</si>
  <si>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</si>
  <si>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</si>
  <si>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</si>
  <si>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</si>
  <si>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</si>
  <si>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</si>
  <si>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</si>
  <si>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</si>
  <si>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</si>
  <si>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</si>
  <si>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</si>
  <si>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</si>
  <si>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</si>
  <si>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</si>
  <si>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</si>
  <si>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</si>
  <si>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</si>
  <si>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</si>
  <si>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</si>
  <si>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</si>
  <si>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</si>
  <si>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</si>
  <si>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</si>
  <si>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</si>
  <si>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</si>
  <si>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</si>
  <si>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</si>
  <si>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</si>
  <si>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</si>
  <si>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</si>
  <si>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</si>
  <si>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</si>
  <si>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</si>
  <si>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</si>
  <si>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</si>
  <si>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</si>
  <si>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</si>
  <si>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</si>
  <si>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</si>
  <si>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</si>
  <si>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</si>
  <si>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</si>
  <si>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</si>
  <si>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</si>
  <si>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</si>
  <si>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</si>
  <si>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</si>
  <si>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</si>
  <si>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</si>
  <si>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</si>
  <si>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</si>
  <si>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</si>
  <si>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</si>
  <si>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</si>
  <si>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</si>
  <si>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</si>
  <si>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</si>
  <si>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</si>
  <si>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</si>
  <si>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</si>
  <si>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</si>
  <si>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</si>
  <si>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</si>
  <si>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</si>
  <si>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</si>
  <si>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</si>
  <si>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</si>
  <si>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</si>
  <si>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</si>
  <si>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</si>
  <si>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</si>
  <si>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</si>
  <si>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</si>
  <si>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</si>
  <si>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</si>
  <si>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</si>
  <si>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</si>
  <si>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</si>
  <si>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</si>
  <si>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</si>
  <si>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</si>
  <si>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</si>
  <si>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</si>
  <si>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</si>
  <si>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</si>
  <si>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</si>
  <si>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</si>
  <si>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</si>
  <si>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</si>
  <si>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</si>
  <si>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</si>
  <si>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</si>
  <si>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</si>
  <si>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</si>
  <si>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</si>
  <si>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</si>
  <si>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</si>
  <si>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</si>
  <si>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</si>
  <si>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</si>
  <si>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</si>
  <si>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</si>
  <si>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</si>
  <si>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</si>
  <si>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</si>
  <si>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</si>
  <si>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</si>
  <si>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</si>
  <si>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</si>
  <si>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</si>
  <si>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</si>
  <si>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</si>
  <si>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</si>
  <si>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</si>
  <si>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</si>
  <si>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</si>
  <si>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</si>
  <si>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</si>
  <si>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</si>
  <si>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</si>
  <si>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</si>
  <si>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</si>
  <si>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</si>
  <si>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</si>
  <si>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</si>
  <si>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</si>
  <si>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</si>
  <si>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</si>
  <si>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</si>
  <si>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</si>
  <si>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</si>
  <si>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</si>
  <si>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</si>
  <si>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</si>
  <si>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</si>
  <si>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</si>
  <si>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</si>
  <si>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</si>
  <si>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</si>
  <si>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</si>
  <si>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</si>
  <si>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</si>
  <si>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</si>
  <si>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</si>
  <si>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</si>
  <si>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</si>
  <si>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</si>
  <si>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</si>
  <si>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</si>
  <si>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</si>
  <si>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</si>
  <si>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</si>
  <si>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</si>
  <si>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</si>
  <si>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</si>
  <si>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</si>
  <si>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</si>
  <si>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</si>
  <si>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</si>
  <si>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</si>
  <si>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</si>
  <si>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</si>
  <si>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</si>
  <si>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</si>
  <si>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</si>
  <si>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</si>
  <si>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</si>
  <si>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</si>
  <si>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</si>
  <si>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</si>
  <si>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</si>
  <si>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</si>
  <si>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</si>
  <si>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</si>
  <si>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</si>
  <si>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</si>
  <si>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</si>
  <si>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</si>
  <si>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</si>
  <si>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</si>
  <si>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</si>
  <si>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</si>
  <si>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</si>
  <si>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</si>
  <si>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</si>
  <si>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</si>
  <si>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</si>
  <si>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</si>
  <si>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</si>
  <si>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</si>
  <si>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</si>
  <si>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</si>
  <si>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</si>
  <si>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</si>
  <si>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</si>
  <si>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</si>
  <si>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</si>
  <si>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</si>
  <si>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</si>
  <si>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</si>
  <si>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</si>
  <si>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</si>
  <si>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</si>
  <si>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</si>
  <si>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</si>
  <si>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</si>
  <si>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</si>
  <si>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</si>
  <si>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</si>
  <si>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</si>
  <si>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</si>
  <si>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</si>
  <si>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</si>
  <si>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</si>
  <si>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</si>
  <si>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</si>
  <si>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</si>
  <si>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</si>
  <si>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</si>
  <si>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</si>
  <si>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</si>
  <si>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</si>
  <si>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</si>
  <si>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</si>
  <si>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</si>
  <si>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</si>
  <si>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</si>
  <si>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</si>
  <si>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</si>
  <si>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</si>
  <si>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</si>
  <si>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</si>
  <si>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</si>
  <si>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</si>
  <si>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</si>
  <si>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</si>
  <si>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</si>
  <si>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</si>
  <si>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</si>
  <si>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</si>
  <si>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</si>
  <si>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</si>
  <si>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</si>
  <si>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</si>
  <si>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</si>
  <si>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</si>
  <si>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</si>
  <si>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</si>
  <si>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</si>
  <si>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</si>
  <si>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</si>
  <si>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</si>
  <si>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</si>
  <si>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</si>
  <si>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</si>
  <si>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</si>
  <si>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</si>
  <si>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</si>
  <si>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</si>
  <si>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</si>
  <si>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</si>
  <si>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</si>
  <si>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</si>
  <si>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</si>
  <si>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</si>
  <si>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</si>
  <si>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</si>
  <si>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</si>
  <si>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</si>
  <si>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</si>
  <si>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</si>
  <si>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</si>
  <si>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</si>
  <si>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</si>
  <si>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</si>
  <si>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</si>
  <si>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</si>
  <si>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</si>
  <si>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</si>
  <si>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</si>
  <si>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</si>
  <si>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</si>
  <si>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</si>
  <si>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</si>
  <si>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</si>
  <si>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</si>
  <si>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</si>
  <si>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</si>
  <si>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</si>
  <si>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</si>
  <si>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</si>
  <si>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</si>
  <si>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</si>
  <si>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</si>
  <si>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</si>
  <si>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</si>
  <si>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</si>
  <si>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</si>
  <si>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</si>
  <si>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</si>
  <si>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</si>
  <si>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</si>
  <si>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</si>
  <si>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</si>
  <si>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</si>
  <si>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</si>
  <si>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</si>
  <si>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</si>
  <si>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</si>
  <si>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</si>
  <si>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</si>
  <si>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</si>
  <si>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</si>
  <si>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</si>
  <si>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</si>
  <si>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</si>
  <si>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</si>
  <si>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</si>
  <si>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</si>
  <si>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</si>
  <si>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</si>
  <si>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</si>
  <si>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</si>
  <si>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</si>
  <si>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</si>
  <si>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</si>
  <si>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</si>
  <si>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</si>
  <si>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</si>
  <si>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</si>
  <si>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</si>
  <si>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</si>
  <si>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</si>
  <si>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</si>
  <si>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</si>
  <si>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</si>
  <si>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</si>
  <si>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</si>
  <si>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</si>
  <si>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</si>
  <si>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</si>
  <si>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</si>
  <si>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</si>
  <si>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</si>
  <si>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</si>
  <si>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</si>
  <si>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</si>
  <si>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</si>
  <si>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</si>
  <si>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</si>
  <si>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</si>
  <si>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</si>
  <si>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</si>
  <si>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</si>
  <si>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</si>
  <si>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</si>
  <si>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</si>
  <si>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</si>
  <si>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</si>
  <si>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</si>
  <si>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</si>
  <si>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</si>
  <si>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</si>
  <si>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</si>
  <si>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</si>
  <si>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</si>
  <si>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</si>
  <si>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</si>
  <si>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</si>
  <si>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</si>
  <si>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</si>
  <si>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</si>
  <si>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</si>
  <si>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</si>
  <si>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</si>
  <si>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</si>
  <si>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</si>
  <si>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</si>
  <si>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</si>
  <si>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</si>
  <si>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</si>
  <si>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</si>
  <si>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</si>
  <si>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</si>
  <si>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</si>
  <si>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</si>
  <si>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</si>
  <si>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</si>
  <si>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</si>
  <si>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</si>
  <si>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</si>
  <si>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</si>
  <si>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</si>
  <si>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</si>
  <si>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</si>
  <si>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</si>
  <si>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</si>
  <si>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</si>
  <si>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</si>
  <si>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</si>
  <si>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</si>
  <si>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</si>
  <si>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</si>
  <si>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</si>
  <si>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</si>
  <si>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</si>
  <si>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</si>
  <si>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</si>
  <si>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</si>
  <si>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</si>
  <si>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</si>
  <si>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</si>
  <si>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</si>
  <si>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</si>
  <si>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</si>
  <si>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</si>
  <si>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</si>
  <si>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</si>
  <si>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</si>
  <si>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</si>
  <si>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</si>
  <si>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</si>
  <si>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</si>
  <si>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</si>
  <si>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</si>
  <si>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</si>
  <si>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</si>
  <si>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</si>
  <si>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</si>
  <si>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</si>
  <si>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</si>
  <si>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</si>
  <si>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</si>
  <si>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</si>
  <si>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</si>
  <si>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</si>
  <si>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</si>
  <si>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</si>
  <si>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</si>
  <si>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</si>
  <si>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</si>
  <si>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</si>
  <si>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</si>
  <si>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</si>
  <si>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</si>
  <si>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</si>
  <si>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</si>
  <si>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</si>
  <si>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</si>
  <si>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</si>
  <si>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</si>
  <si>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</si>
  <si>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</si>
  <si>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</si>
  <si>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</si>
  <si>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</si>
  <si>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</si>
  <si>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</si>
  <si>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</si>
  <si>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</si>
  <si>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</si>
  <si>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</si>
  <si>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</si>
  <si>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</si>
  <si>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</si>
  <si>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</si>
  <si>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</si>
  <si>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</si>
  <si>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</si>
  <si>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</si>
  <si>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</si>
  <si>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</si>
  <si>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</si>
  <si>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</si>
  <si>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</si>
  <si>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</si>
  <si>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</si>
  <si>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</si>
  <si>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</si>
  <si>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</si>
  <si>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</si>
  <si>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</si>
  <si>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</si>
  <si>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</si>
  <si>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</si>
  <si>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</si>
  <si>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</si>
  <si>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</si>
  <si>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</si>
  <si>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</si>
  <si>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</si>
  <si>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</si>
  <si>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</si>
  <si>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</si>
  <si>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</si>
  <si>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</si>
  <si>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</si>
  <si>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</si>
  <si>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</si>
  <si>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</si>
  <si>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</si>
  <si>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</si>
  <si>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</si>
  <si>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</si>
  <si>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</si>
  <si>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</si>
  <si>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</si>
  <si>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</si>
  <si>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</si>
  <si>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</si>
  <si>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</si>
  <si>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</si>
  <si>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</si>
  <si>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</si>
  <si>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</si>
  <si>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</si>
  <si>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</si>
  <si>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</si>
  <si>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</si>
  <si>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</si>
  <si>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</si>
  <si>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</si>
  <si>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</si>
  <si>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</si>
  <si>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</si>
  <si>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</si>
  <si>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</si>
  <si>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</si>
  <si>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</si>
  <si>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</si>
  <si>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</si>
  <si>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</si>
  <si>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</si>
  <si>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</si>
  <si>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</si>
  <si>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</si>
  <si>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</si>
  <si>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</si>
  <si>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</si>
  <si>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</si>
  <si>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</si>
  <si>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</si>
  <si>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</si>
  <si>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</si>
  <si>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</si>
  <si>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</si>
  <si>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</si>
  <si>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</si>
  <si>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</si>
  <si>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</si>
  <si>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</si>
  <si>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</si>
  <si>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</si>
  <si>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</si>
  <si>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</si>
  <si>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</si>
  <si>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</si>
  <si>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</si>
  <si>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</si>
  <si>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</si>
  <si>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</si>
  <si>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</si>
  <si>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</si>
  <si>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</si>
  <si>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</si>
  <si>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</si>
  <si>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</si>
  <si>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</si>
  <si>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</si>
  <si>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</si>
  <si>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</si>
  <si>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</si>
  <si>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</si>
  <si>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</si>
  <si>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</si>
  <si>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</si>
  <si>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</si>
  <si>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</si>
  <si>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</si>
  <si>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</si>
  <si>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</si>
  <si>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</si>
  <si>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</si>
  <si>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</si>
  <si>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</si>
  <si>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</si>
  <si>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</si>
  <si>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</si>
  <si>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</si>
  <si>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</si>
  <si>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</si>
  <si>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</si>
  <si>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</si>
  <si>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</si>
  <si>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</si>
  <si>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</si>
  <si>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</si>
  <si>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</si>
  <si>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</si>
  <si>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</si>
  <si>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</si>
  <si>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</si>
  <si>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</si>
  <si>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</si>
  <si>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</si>
  <si>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</si>
  <si>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</si>
  <si>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</si>
  <si>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</si>
  <si>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</si>
  <si>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</si>
  <si>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</si>
  <si>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</si>
  <si>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</si>
  <si>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</si>
  <si>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</si>
  <si>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</si>
  <si>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</si>
  <si>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</si>
  <si>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</si>
  <si>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</si>
  <si>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</si>
  <si>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</si>
  <si>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</si>
  <si>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</si>
  <si>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</si>
  <si>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</si>
  <si>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</si>
  <si>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</si>
  <si>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</si>
  <si>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</si>
  <si>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</si>
  <si>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</si>
  <si>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</si>
  <si>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</si>
  <si>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</si>
  <si>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</si>
  <si>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</si>
  <si>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</si>
  <si>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</si>
  <si>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</si>
  <si>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</si>
  <si>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</si>
  <si>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</si>
  <si>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</si>
  <si>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</si>
  <si>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</si>
  <si>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</si>
  <si>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</si>
  <si>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</si>
  <si>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</si>
  <si>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</si>
  <si>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</si>
  <si>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</si>
  <si>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</si>
  <si>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</si>
  <si>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</si>
  <si>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</si>
  <si>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</si>
  <si>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</si>
  <si>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</si>
  <si>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</si>
  <si>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</si>
  <si>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</si>
  <si>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</si>
  <si>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</si>
  <si>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</si>
  <si>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</si>
  <si>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</si>
  <si>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</si>
  <si>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</si>
  <si>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</si>
  <si>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</si>
  <si>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</si>
  <si>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</si>
  <si>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</si>
  <si>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</si>
  <si>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</si>
  <si>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</si>
  <si>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</si>
  <si>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</si>
  <si>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</si>
  <si>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</si>
  <si>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</si>
  <si>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</si>
  <si>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</si>
  <si>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</si>
  <si>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</si>
  <si>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</si>
  <si>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</si>
  <si>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</si>
  <si>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</si>
  <si>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</si>
  <si>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</si>
  <si>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</si>
  <si>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</si>
  <si>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</si>
  <si>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</si>
  <si>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</si>
  <si>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</si>
  <si>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</si>
  <si>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</si>
  <si>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</si>
  <si>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</si>
  <si>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</si>
  <si>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</si>
  <si>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</si>
  <si>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</si>
  <si>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</si>
  <si>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</si>
  <si>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</si>
  <si>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</si>
  <si>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</si>
  <si>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</si>
  <si>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</si>
  <si>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</si>
  <si>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</si>
  <si>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</si>
  <si>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</si>
  <si>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</si>
  <si>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</si>
  <si>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</si>
  <si>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</si>
  <si>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</si>
  <si>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</si>
  <si>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</si>
  <si>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</si>
  <si>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</si>
  <si>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</si>
  <si>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</si>
  <si>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</si>
  <si>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</si>
  <si>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</si>
  <si>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</si>
  <si>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</si>
  <si>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</si>
  <si>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</si>
  <si>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</si>
  <si>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</si>
  <si>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</si>
  <si>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</si>
  <si>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</si>
  <si>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</si>
  <si>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</si>
  <si>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</si>
  <si>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</si>
  <si>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</si>
  <si>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</si>
  <si>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</si>
  <si>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</si>
  <si>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</si>
  <si>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</si>
  <si>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</si>
  <si>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</si>
  <si>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</si>
  <si>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</si>
  <si>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</si>
  <si>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</si>
  <si>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</si>
  <si>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</si>
  <si>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</si>
  <si>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</si>
  <si>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</si>
  <si>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</si>
  <si>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</si>
  <si>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</si>
  <si>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</si>
  <si>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</si>
  <si>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</si>
  <si>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</si>
  <si>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</si>
  <si>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</si>
  <si>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</si>
  <si>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</si>
  <si>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</si>
  <si>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</si>
  <si>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</si>
  <si>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</si>
  <si>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</si>
  <si>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</si>
  <si>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</si>
  <si>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</si>
  <si>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</si>
  <si>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</si>
  <si>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</si>
  <si>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</si>
  <si>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</si>
  <si>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</si>
  <si>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</si>
  <si>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</si>
  <si>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</si>
  <si>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</si>
  <si>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</si>
  <si>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</si>
  <si>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</si>
  <si>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</si>
  <si>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</si>
  <si>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</si>
  <si>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</si>
  <si>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</si>
  <si>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</si>
  <si>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</si>
  <si>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</si>
  <si>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</si>
  <si>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</si>
  <si>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</si>
  <si>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</si>
  <si>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</si>
  <si>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</si>
  <si>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</si>
  <si>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</si>
  <si>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</si>
  <si>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</si>
  <si>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</si>
  <si>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</si>
  <si>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</si>
  <si>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</si>
  <si>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</si>
  <si>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</si>
  <si>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</si>
  <si>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</si>
  <si>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</si>
  <si>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</si>
  <si>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</si>
  <si>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</si>
  <si>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</si>
  <si>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</si>
  <si>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</si>
  <si>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</si>
  <si>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</si>
  <si>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</si>
  <si>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</si>
  <si>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</si>
  <si>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</si>
  <si>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</si>
  <si>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</si>
  <si>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</si>
  <si>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</si>
  <si>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</si>
  <si>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</si>
  <si>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</si>
  <si>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</si>
  <si>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</si>
  <si>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</si>
  <si>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</si>
  <si>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</si>
  <si>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</si>
  <si>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</si>
  <si>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</si>
  <si>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</si>
  <si>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</si>
  <si>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</si>
  <si>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</si>
  <si>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</si>
  <si>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</si>
  <si>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</si>
  <si>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</si>
  <si>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</si>
  <si>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</si>
  <si>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</si>
  <si>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</si>
  <si>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</si>
  <si>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</si>
  <si>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</si>
  <si>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</si>
  <si>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</si>
  <si>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</si>
  <si>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</si>
  <si>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</si>
  <si>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</si>
  <si>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</si>
  <si>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</si>
  <si>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</si>
  <si>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</si>
  <si>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</si>
  <si>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</si>
  <si>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</si>
  <si>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</si>
  <si>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</si>
  <si>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</si>
  <si>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</si>
  <si>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</si>
  <si>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</si>
  <si>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</si>
  <si>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</si>
  <si>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</si>
  <si>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</si>
  <si>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</si>
  <si>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</si>
  <si>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</si>
  <si>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</si>
  <si>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</si>
  <si>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</si>
  <si>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</si>
  <si>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</si>
  <si>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</si>
  <si>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</si>
  <si>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</si>
  <si>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</si>
  <si>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</si>
  <si>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</si>
  <si>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</si>
  <si>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</si>
  <si>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</si>
  <si>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</si>
  <si>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</si>
  <si>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</si>
  <si>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</si>
  <si>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</si>
  <si>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</si>
  <si>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</si>
  <si>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</si>
  <si>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</si>
  <si>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</si>
  <si>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</si>
  <si>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</si>
  <si>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</si>
  <si>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</si>
  <si>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</si>
  <si>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</si>
  <si>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</si>
  <si>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</si>
  <si>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</si>
  <si>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</si>
  <si>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</si>
  <si>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</si>
  <si>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</si>
  <si>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</si>
  <si>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</si>
  <si>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</si>
  <si>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</si>
  <si>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</si>
  <si>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</si>
  <si>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</si>
  <si>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</si>
  <si>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</si>
  <si>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</si>
  <si>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</si>
  <si>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</si>
  <si>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</si>
  <si>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</si>
  <si>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</si>
  <si>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</si>
  <si>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</si>
  <si>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</si>
  <si>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</si>
  <si>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</si>
  <si>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</si>
  <si>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</si>
  <si>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</si>
  <si>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</si>
  <si>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</si>
  <si>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</si>
  <si>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</si>
  <si>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</si>
  <si>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</si>
  <si>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</si>
  <si>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</si>
  <si>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</si>
  <si>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</si>
  <si>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</si>
  <si>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</si>
  <si>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</si>
  <si>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</si>
  <si>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</si>
  <si>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</si>
  <si>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</si>
  <si>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</si>
  <si>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</si>
  <si>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</si>
  <si>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</si>
  <si>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</si>
  <si>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</si>
  <si>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</si>
  <si>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</si>
  <si>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</si>
  <si>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</si>
  <si>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</si>
  <si>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</si>
  <si>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</si>
  <si>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</si>
  <si>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</si>
  <si>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</si>
  <si>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</si>
  <si>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</si>
  <si>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</si>
  <si>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</si>
  <si>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</si>
  <si>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</si>
  <si>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</si>
  <si>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</si>
  <si>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</si>
  <si>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</si>
  <si>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</si>
  <si>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</si>
  <si>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</si>
  <si>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</si>
  <si>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</si>
  <si>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</si>
  <si>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</si>
  <si>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</si>
  <si>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</si>
  <si>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</si>
  <si>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</si>
  <si>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</si>
  <si>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</si>
  <si>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</si>
  <si>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</si>
  <si>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</si>
  <si>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</si>
  <si>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</si>
  <si>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</si>
  <si>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</si>
  <si>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</si>
  <si>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</si>
  <si>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</si>
  <si>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</si>
  <si>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</si>
  <si>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</si>
  <si>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</si>
  <si>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</si>
  <si>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</si>
  <si>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</si>
  <si>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</si>
  <si>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</si>
  <si>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</si>
  <si>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</si>
  <si>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</si>
  <si>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</si>
  <si>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</si>
  <si>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</si>
  <si>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</si>
  <si>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</si>
  <si>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</si>
  <si>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</si>
  <si>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</si>
  <si>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</si>
  <si>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</si>
  <si>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</si>
  <si>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</si>
  <si>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</si>
  <si>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</si>
  <si>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</si>
  <si>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</si>
  <si>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</si>
  <si>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</si>
  <si>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</si>
  <si>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</si>
  <si>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</si>
  <si>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</si>
  <si>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</si>
  <si>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</si>
  <si>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</si>
  <si>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</si>
  <si>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</si>
  <si>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</si>
  <si>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</si>
  <si>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</si>
  <si>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</si>
  <si>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</si>
  <si>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</si>
  <si>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</si>
  <si>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</si>
  <si>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</si>
  <si>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</si>
  <si>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</si>
  <si>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</si>
  <si>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</si>
  <si>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</si>
  <si>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</si>
  <si>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</si>
  <si>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</si>
  <si>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</si>
  <si>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</si>
  <si>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</si>
  <si>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</si>
  <si>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</si>
  <si>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</si>
  <si>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</si>
  <si>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</si>
  <si>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</si>
  <si>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</si>
  <si>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</si>
  <si>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</si>
  <si>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</si>
  <si>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</si>
  <si>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</si>
  <si>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</si>
  <si>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</si>
  <si>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</si>
  <si>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</si>
  <si>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</si>
  <si>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</si>
  <si>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</si>
  <si>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</si>
  <si>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</si>
  <si>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</si>
  <si>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</si>
  <si>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</si>
  <si>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</si>
  <si>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</si>
  <si>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</si>
  <si>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</si>
  <si>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</si>
  <si>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</si>
  <si>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</si>
  <si>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</si>
  <si>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</si>
  <si>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</si>
  <si>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</si>
  <si>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</si>
  <si>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</si>
  <si>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</si>
  <si>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</si>
  <si>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</si>
  <si>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</si>
  <si>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</si>
  <si>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</si>
  <si>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</si>
  <si>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</si>
  <si>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</si>
  <si>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</si>
  <si>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</si>
  <si>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</si>
  <si>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</si>
  <si>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</si>
  <si>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</si>
  <si>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</si>
  <si>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</si>
  <si>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</si>
  <si>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</si>
  <si>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</si>
  <si>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</si>
  <si>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</si>
  <si>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</si>
  <si>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</si>
  <si>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</si>
  <si>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</si>
  <si>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</si>
  <si>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</si>
  <si>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</si>
  <si>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</si>
  <si>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</si>
  <si>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</si>
  <si>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</si>
  <si>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</si>
  <si>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</si>
  <si>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</si>
  <si>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</si>
  <si>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</si>
  <si>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</si>
  <si>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</si>
  <si>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</si>
  <si>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</si>
  <si>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</si>
  <si>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</si>
  <si>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</si>
  <si>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</si>
  <si>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</si>
  <si>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</si>
  <si>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</si>
  <si>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</si>
  <si>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</si>
  <si>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</si>
  <si>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</si>
  <si>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</si>
  <si>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</si>
  <si>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</si>
  <si>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</si>
  <si>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</si>
  <si>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</si>
  <si>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</si>
  <si>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</si>
  <si>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</si>
  <si>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</si>
  <si>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</si>
  <si>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</si>
  <si>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</si>
  <si>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</si>
  <si>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</si>
  <si>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</si>
  <si>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</si>
  <si>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</si>
  <si>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</si>
  <si>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</si>
  <si>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</si>
  <si>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</si>
  <si>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</si>
  <si>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</si>
  <si>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</si>
  <si>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</si>
  <si>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</si>
  <si>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</si>
  <si>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</si>
  <si>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</si>
  <si>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</si>
  <si>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</si>
  <si>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</si>
  <si>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</si>
  <si>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</si>
  <si>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</si>
  <si>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</si>
  <si>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</si>
  <si>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</si>
  <si>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</si>
  <si>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</si>
  <si>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</si>
  <si>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</si>
  <si>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</si>
  <si>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</si>
  <si>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</si>
  <si>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</si>
  <si>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</si>
  <si>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</si>
  <si>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</si>
  <si>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</si>
  <si>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</si>
  <si>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</si>
  <si>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</si>
  <si>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</si>
  <si>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</si>
  <si>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</si>
  <si>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</si>
  <si>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</si>
  <si>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</si>
  <si>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</si>
  <si>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</si>
  <si>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</si>
  <si>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</si>
  <si>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</si>
  <si>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</si>
  <si>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</si>
  <si>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</si>
  <si>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</si>
  <si>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</si>
  <si>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</si>
  <si>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</si>
  <si>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</si>
  <si>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</si>
  <si>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</si>
  <si>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</si>
  <si>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</si>
  <si>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</si>
  <si>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</si>
  <si>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</si>
  <si>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</si>
  <si>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</si>
  <si>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</si>
  <si>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</si>
  <si>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</si>
  <si>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</si>
  <si>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</si>
  <si>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</si>
  <si>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</si>
  <si>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</si>
  <si>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</si>
  <si>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</si>
  <si>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</si>
  <si>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</si>
  <si>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</si>
  <si>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</si>
  <si>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</si>
  <si>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</si>
  <si>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</si>
  <si>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</si>
  <si>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</si>
  <si>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</si>
  <si>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</si>
  <si>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</si>
  <si>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</si>
  <si>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</si>
  <si>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</si>
  <si>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</si>
  <si>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</si>
  <si>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</si>
  <si>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</si>
  <si>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</si>
  <si>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</si>
  <si>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</si>
  <si>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</si>
  <si>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</si>
  <si>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</si>
  <si>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</si>
  <si>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</si>
  <si>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</si>
  <si>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</si>
  <si>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</si>
  <si>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</si>
  <si>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</si>
  <si>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</si>
  <si>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</si>
  <si>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</si>
  <si>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</si>
  <si>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</si>
  <si>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</si>
  <si>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</si>
  <si>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</si>
  <si>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</si>
  <si>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</si>
  <si>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</si>
  <si>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</si>
  <si>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</si>
  <si>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</si>
  <si>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</si>
  <si>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</si>
  <si>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</si>
  <si>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</si>
  <si>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</si>
  <si>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</si>
  <si>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</si>
  <si>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</si>
  <si>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</si>
  <si>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</si>
  <si>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</si>
  <si>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</si>
  <si>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</si>
  <si>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</si>
  <si>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</si>
  <si>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</si>
  <si>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</si>
  <si>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</si>
  <si>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</si>
  <si>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</si>
  <si>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</si>
  <si>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</si>
  <si>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</si>
  <si>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</si>
  <si>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</si>
  <si>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</si>
  <si>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</si>
  <si>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</si>
  <si>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</si>
  <si>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</si>
  <si>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</si>
  <si>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</si>
  <si>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</si>
  <si>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</si>
  <si>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</si>
  <si>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</si>
  <si>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</si>
  <si>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</si>
  <si>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</si>
  <si>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</si>
  <si>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</si>
  <si>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</si>
  <si>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</si>
  <si>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</si>
  <si>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</si>
  <si>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</si>
  <si>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</si>
  <si>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</si>
  <si>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</si>
  <si>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</si>
  <si>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</si>
  <si>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</si>
  <si>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</si>
  <si>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</si>
  <si>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</si>
  <si>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</si>
  <si>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</si>
  <si>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</si>
  <si>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</si>
  <si>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</si>
  <si>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</si>
  <si>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</si>
  <si>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</si>
  <si>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</si>
  <si>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</si>
  <si>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</si>
  <si>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</si>
  <si>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</si>
  <si>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</si>
  <si>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</si>
  <si>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</si>
  <si>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</si>
  <si>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</si>
  <si>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</si>
  <si>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</si>
  <si>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</si>
  <si>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</si>
  <si>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</si>
  <si>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</si>
  <si>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</si>
  <si>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</si>
  <si>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</si>
  <si>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</si>
  <si>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</si>
  <si>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</si>
  <si>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</si>
  <si>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</si>
  <si>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</si>
  <si>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</si>
  <si>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</si>
  <si>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</si>
  <si>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</si>
  <si>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</si>
  <si>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</si>
  <si>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</si>
  <si>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</si>
  <si>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</si>
  <si>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</si>
  <si>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</si>
  <si>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</si>
  <si>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</si>
  <si>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</si>
  <si>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</si>
  <si>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</si>
  <si>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</si>
  <si>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</si>
  <si>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</si>
  <si>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</si>
  <si>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</si>
  <si>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</si>
  <si>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</si>
  <si>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</si>
  <si>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</si>
  <si>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</si>
  <si>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</si>
  <si>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</si>
  <si>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</si>
  <si>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</si>
  <si>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</si>
  <si>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</si>
  <si>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</si>
  <si>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</si>
  <si>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</si>
  <si>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</si>
  <si>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</si>
  <si>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</si>
  <si>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</si>
  <si>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</si>
  <si>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</si>
  <si>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</si>
  <si>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</si>
  <si>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</si>
  <si>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</si>
  <si>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</si>
  <si>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</si>
  <si>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</si>
  <si>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</si>
  <si>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</si>
  <si>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</si>
  <si>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</si>
  <si>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</si>
  <si>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</si>
  <si>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</si>
  <si>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</si>
  <si>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</si>
  <si>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</si>
  <si>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</si>
  <si>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</si>
  <si>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</si>
  <si>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</si>
  <si>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</si>
  <si>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</si>
  <si>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</si>
  <si>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</si>
  <si>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</si>
  <si>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</si>
  <si>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</si>
  <si>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</si>
  <si>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</si>
  <si>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</si>
  <si>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</si>
  <si>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</si>
  <si>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</si>
  <si>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</si>
  <si>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</si>
  <si>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</si>
  <si>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</si>
  <si>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</si>
  <si>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</si>
  <si>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</si>
  <si>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</si>
  <si>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</si>
  <si>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</si>
  <si>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</si>
  <si>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</si>
  <si>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</si>
  <si>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</si>
  <si>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</si>
  <si>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</si>
  <si>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</si>
  <si>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</si>
  <si>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</si>
  <si>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</si>
  <si>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</si>
  <si>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</si>
  <si>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</si>
  <si>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</si>
  <si>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</si>
  <si>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</si>
  <si>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</si>
  <si>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</si>
  <si>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</si>
  <si>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</si>
  <si>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</si>
  <si>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</si>
  <si>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</si>
  <si>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</si>
  <si>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</si>
  <si>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</si>
  <si>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</si>
  <si>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</si>
  <si>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</si>
  <si>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</si>
  <si>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</si>
  <si>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</si>
  <si>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</si>
  <si>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</si>
  <si>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</si>
  <si>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</si>
  <si>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</si>
  <si>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</si>
  <si>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</si>
  <si>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</si>
  <si>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</si>
  <si>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</si>
  <si>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</si>
  <si>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</si>
  <si>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</si>
  <si>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</si>
  <si>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</si>
  <si>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</si>
  <si>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</si>
  <si>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</si>
  <si>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</si>
  <si>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</si>
  <si>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</si>
  <si>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</si>
  <si>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</si>
  <si>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</si>
  <si>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</si>
  <si>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</si>
  <si>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</si>
  <si>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</si>
  <si>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</si>
  <si>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</si>
  <si>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</si>
  <si>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</si>
  <si>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</si>
  <si>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</si>
  <si>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</si>
  <si>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</si>
  <si>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</si>
  <si>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</si>
  <si>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</si>
  <si>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</si>
  <si>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</si>
  <si>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</si>
  <si>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</si>
  <si>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</si>
  <si>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</si>
  <si>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</si>
  <si>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</si>
  <si>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</si>
  <si>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</si>
  <si>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</si>
  <si>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</si>
  <si>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</si>
  <si>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</si>
  <si>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</si>
  <si>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</si>
  <si>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</si>
  <si>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</si>
  <si>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</si>
  <si>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</si>
  <si>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</si>
  <si>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</si>
  <si>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</si>
  <si>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</si>
  <si>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</si>
  <si>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</si>
  <si>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</si>
  <si>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</si>
  <si>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</si>
  <si>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</si>
  <si>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</si>
  <si>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</si>
  <si>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</si>
  <si>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</si>
  <si>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</si>
  <si>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</si>
  <si>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</si>
  <si>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</si>
  <si>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</si>
  <si>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</si>
  <si>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</si>
  <si>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</si>
  <si>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</si>
  <si>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</si>
  <si>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</si>
  <si>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</si>
  <si>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</si>
  <si>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</si>
  <si>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</si>
  <si>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</si>
  <si>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</si>
  <si>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</si>
  <si>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</si>
  <si>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</si>
  <si>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</si>
  <si>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</si>
  <si>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</si>
  <si>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</si>
  <si>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</si>
  <si>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</si>
  <si>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</si>
  <si>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</si>
  <si>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</si>
  <si>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</si>
  <si>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</si>
  <si>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</si>
  <si>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</si>
  <si>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</si>
  <si>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</si>
  <si>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</si>
  <si>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</si>
  <si>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</si>
  <si>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</si>
  <si>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</si>
  <si>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</si>
  <si>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</si>
  <si>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</si>
  <si>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</si>
  <si>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</si>
  <si>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</si>
  <si>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</si>
  <si>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</si>
  <si>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</si>
  <si>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</si>
  <si>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</si>
  <si>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</si>
  <si>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</si>
  <si>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</si>
  <si>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</si>
  <si>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</si>
  <si>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</si>
  <si>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</si>
  <si>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</si>
  <si>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</si>
  <si>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</si>
  <si>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</si>
  <si>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</si>
  <si>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</si>
  <si>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</si>
  <si>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</si>
  <si>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</si>
  <si>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</si>
  <si>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</si>
  <si>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</si>
  <si>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</si>
  <si>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</si>
  <si>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</si>
  <si>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</si>
  <si>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</si>
  <si>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</si>
  <si>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</si>
  <si>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</si>
  <si>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</si>
  <si>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</si>
  <si>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</si>
  <si>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</si>
  <si>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</si>
  <si>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</si>
  <si>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</si>
  <si>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</si>
  <si>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</si>
  <si>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</si>
  <si>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</si>
  <si>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</si>
  <si>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</si>
  <si>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</si>
  <si>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</si>
  <si>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</si>
  <si>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</si>
  <si>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</si>
  <si>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</si>
  <si>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</si>
  <si>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</si>
  <si>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</si>
  <si>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</si>
  <si>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</si>
  <si>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</si>
  <si>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</si>
  <si>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</si>
  <si>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</si>
  <si>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</si>
  <si>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</si>
  <si>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</si>
  <si>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</si>
  <si>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</si>
  <si>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</si>
  <si>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</si>
  <si>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</si>
  <si>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</si>
  <si>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</si>
  <si>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</si>
  <si>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</si>
  <si>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</si>
  <si>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</si>
  <si>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</si>
  <si>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</si>
  <si>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</si>
  <si>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</si>
  <si>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</si>
  <si>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</si>
  <si>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</si>
  <si>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</si>
  <si>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</si>
  <si>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</si>
  <si>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</si>
  <si>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</si>
  <si>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</si>
  <si>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</si>
  <si>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</si>
  <si>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</si>
  <si>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</si>
  <si>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</si>
  <si>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</si>
  <si>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</si>
  <si>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</si>
  <si>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</si>
  <si>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</si>
  <si>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</si>
  <si>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</si>
  <si>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</si>
  <si>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</si>
  <si>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</si>
  <si>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</si>
  <si>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</si>
  <si>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</si>
  <si>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</si>
  <si>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</si>
  <si>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</si>
  <si>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</si>
  <si>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</si>
  <si>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</si>
  <si>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</si>
  <si>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</si>
  <si>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</si>
  <si>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</si>
  <si>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</si>
  <si>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</si>
  <si>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</si>
  <si>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</si>
  <si>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</si>
  <si>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</si>
  <si>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</si>
  <si>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</si>
  <si>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</si>
  <si>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</si>
  <si>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</si>
  <si>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</si>
  <si>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</si>
  <si>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</si>
  <si>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</si>
  <si>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</si>
  <si>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</si>
  <si>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</si>
  <si>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</si>
  <si>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</si>
  <si>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</si>
  <si>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</si>
  <si>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</si>
  <si>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</si>
  <si>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</si>
  <si>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</si>
  <si>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</si>
  <si>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</si>
  <si>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</si>
  <si>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</si>
  <si>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</si>
  <si>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</si>
  <si>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</si>
  <si>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</si>
  <si>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</si>
  <si>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</si>
  <si>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</si>
  <si>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</si>
  <si>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</si>
  <si>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</si>
  <si>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</si>
  <si>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</si>
  <si>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</si>
  <si>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</si>
  <si>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</si>
  <si>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</si>
  <si>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</si>
  <si>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</si>
  <si>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</si>
  <si>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</si>
  <si>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</si>
  <si>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</si>
  <si>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</si>
  <si>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</si>
  <si>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</si>
  <si>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</si>
  <si>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</si>
  <si>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</si>
  <si>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</si>
  <si>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</si>
  <si>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</si>
  <si>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</si>
  <si>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</si>
  <si>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</si>
  <si>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</si>
  <si>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</si>
  <si>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</si>
  <si>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</si>
  <si>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</si>
  <si>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</si>
  <si>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</si>
  <si>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</si>
  <si>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</si>
  <si>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</si>
  <si>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</si>
  <si>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</si>
  <si>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</si>
  <si>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</si>
  <si>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</si>
  <si>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</si>
  <si>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</si>
  <si>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</si>
  <si>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</si>
  <si>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</si>
  <si>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</si>
  <si>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</si>
  <si>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</si>
  <si>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</si>
  <si>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</si>
  <si>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</si>
  <si>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</si>
  <si>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</si>
  <si>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</si>
  <si>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</si>
  <si>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</si>
  <si>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</si>
  <si>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</si>
  <si>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</si>
  <si>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</si>
  <si>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</si>
  <si>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</si>
  <si>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</si>
  <si>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</si>
  <si>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</si>
  <si>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</si>
  <si>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</si>
  <si>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</si>
  <si>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</si>
  <si>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</si>
  <si>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</si>
  <si>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</si>
  <si>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</si>
  <si>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</si>
  <si>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</si>
  <si>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</si>
  <si>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</si>
  <si>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</si>
  <si>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</si>
  <si>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</si>
  <si>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</si>
  <si>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</si>
  <si>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</si>
  <si>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</si>
  <si>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</si>
  <si>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</si>
  <si>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</si>
  <si>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</si>
  <si>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</si>
  <si>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</si>
  <si>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</si>
  <si>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</si>
  <si>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</si>
  <si>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</si>
  <si>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</si>
  <si>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</si>
  <si>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</si>
  <si>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</si>
  <si>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</si>
  <si>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</si>
  <si>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</si>
  <si>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</si>
  <si>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</si>
  <si>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</si>
  <si>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</si>
  <si>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</si>
  <si>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</si>
  <si>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</si>
  <si>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</si>
  <si>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</si>
  <si>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</si>
  <si>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</si>
  <si>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</si>
  <si>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</si>
  <si>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</si>
  <si>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</si>
  <si>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</si>
  <si>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</si>
  <si>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</si>
  <si>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</si>
  <si>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</si>
  <si>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</si>
  <si>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</si>
  <si>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</si>
  <si>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</si>
  <si>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</si>
  <si>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</si>
  <si>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</si>
  <si>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</si>
  <si>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</si>
  <si>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</si>
  <si>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</si>
  <si>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</si>
  <si>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</si>
  <si>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</si>
  <si>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</si>
  <si>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</si>
  <si>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</si>
  <si>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</si>
  <si>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</si>
  <si>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</si>
  <si>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</si>
  <si>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</si>
  <si>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</si>
  <si>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</si>
  <si>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</si>
  <si>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</si>
  <si>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</si>
  <si>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</si>
  <si>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</si>
  <si>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</si>
  <si>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</si>
  <si>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</si>
  <si>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</si>
  <si>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</si>
  <si>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</si>
  <si>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</si>
  <si>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</si>
  <si>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</si>
  <si>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</si>
  <si>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</si>
  <si>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</si>
  <si>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</si>
  <si>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</si>
  <si>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</si>
  <si>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</si>
  <si>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</si>
  <si>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</si>
  <si>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</si>
  <si>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</si>
  <si>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</si>
  <si>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</si>
  <si>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</si>
  <si>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</si>
  <si>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</si>
  <si>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</si>
  <si>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</si>
  <si>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</si>
  <si>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</si>
  <si>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</si>
  <si>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</si>
  <si>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</si>
  <si>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</si>
  <si>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</si>
  <si>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</si>
  <si>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</si>
  <si>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</si>
  <si>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</si>
  <si>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</si>
  <si>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</si>
  <si>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</si>
  <si>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</si>
  <si>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</si>
  <si>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</si>
  <si>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</si>
  <si>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</si>
  <si>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</si>
  <si>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</si>
  <si>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</si>
  <si>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</si>
  <si>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</si>
  <si>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</si>
  <si>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</si>
  <si>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</si>
  <si>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</si>
  <si>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</si>
  <si>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</si>
  <si>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</si>
  <si>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</si>
  <si>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</si>
  <si>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</si>
  <si>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</si>
  <si>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</si>
  <si>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</si>
  <si>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</si>
  <si>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</si>
  <si>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</si>
  <si>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</si>
  <si>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</si>
  <si>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</si>
  <si>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</si>
  <si>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</si>
  <si>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</si>
  <si>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</si>
  <si>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</si>
  <si>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</si>
  <si>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</si>
  <si>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</si>
  <si>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</si>
  <si>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</si>
  <si>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</si>
  <si>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</si>
  <si>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</si>
  <si>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</si>
  <si>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</si>
  <si>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</si>
  <si>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</si>
  <si>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</si>
  <si>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</si>
  <si>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</si>
  <si>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</si>
  <si>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</si>
  <si>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</si>
  <si>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</si>
  <si>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</si>
  <si>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</si>
  <si>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</si>
  <si>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</si>
  <si>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</si>
  <si>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</si>
  <si>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</si>
  <si>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</si>
  <si>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</si>
  <si>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</si>
  <si>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</si>
  <si>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</si>
  <si>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</si>
  <si>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</si>
  <si>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</si>
  <si>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</si>
  <si>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</si>
  <si>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</si>
  <si>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</si>
  <si>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</si>
  <si>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</si>
  <si>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</si>
  <si>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</si>
  <si>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</si>
  <si>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</si>
  <si>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</si>
  <si>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</si>
  <si>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</si>
  <si>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</si>
  <si>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</si>
  <si>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</si>
  <si>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</si>
  <si>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</si>
  <si>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</si>
  <si>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</si>
  <si>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</si>
  <si>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</si>
  <si>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</si>
  <si>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</si>
  <si>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</si>
  <si>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</si>
  <si>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</si>
  <si>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</si>
  <si>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</si>
  <si>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</si>
  <si>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</si>
  <si>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</si>
  <si>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</si>
  <si>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</si>
  <si>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</si>
  <si>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</si>
  <si>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</si>
  <si>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</si>
  <si>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</si>
  <si>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</si>
  <si>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</si>
  <si>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</si>
  <si>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</si>
  <si>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</si>
  <si>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</si>
  <si>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</si>
  <si>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</si>
  <si>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</si>
  <si>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</si>
  <si>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</si>
  <si>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</si>
  <si>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</si>
  <si>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</si>
  <si>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</si>
  <si>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</si>
  <si>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</si>
  <si>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</si>
  <si>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</si>
  <si>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</si>
  <si>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</si>
  <si>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</si>
  <si>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</si>
  <si>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</si>
  <si>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</si>
  <si>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</si>
  <si>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</si>
  <si>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</si>
  <si>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</si>
  <si>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</si>
  <si>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</si>
  <si>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</si>
  <si>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</si>
  <si>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</si>
  <si>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</si>
  <si>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</si>
  <si>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</si>
  <si>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</si>
  <si>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</si>
  <si>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</si>
  <si>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</si>
  <si>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</si>
  <si>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</si>
  <si>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</si>
  <si>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</si>
  <si>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</si>
  <si>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</si>
  <si>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</si>
  <si>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</si>
  <si>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</si>
  <si>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</si>
  <si>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</si>
  <si>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</si>
  <si>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</si>
  <si>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</si>
  <si>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</si>
  <si>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</si>
  <si>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</si>
  <si>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</si>
  <si>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</si>
  <si>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</si>
  <si>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</si>
  <si>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</si>
  <si>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</si>
  <si>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</si>
  <si>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</si>
  <si>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</si>
  <si>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</si>
  <si>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</si>
  <si>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</si>
  <si>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</si>
  <si>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</si>
  <si>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</si>
  <si>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</si>
  <si>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</si>
  <si>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</si>
  <si>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</si>
  <si>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</si>
  <si>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</si>
  <si>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</si>
  <si>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</si>
  <si>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</si>
  <si>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</si>
  <si>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</si>
  <si>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</si>
  <si>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</si>
  <si>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</si>
  <si>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</si>
  <si>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</si>
  <si>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</si>
  <si>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</si>
  <si>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</si>
  <si>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</si>
  <si>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</si>
  <si>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</si>
  <si>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</si>
  <si>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</si>
  <si>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</si>
  <si>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</si>
  <si>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</si>
  <si>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</si>
  <si>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</si>
  <si>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</si>
  <si>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</si>
  <si>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</si>
  <si>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</si>
  <si>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</si>
  <si>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</si>
  <si>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</si>
  <si>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</si>
  <si>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</si>
  <si>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</si>
  <si>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</si>
  <si>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</si>
  <si>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</si>
  <si>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</si>
  <si>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</si>
  <si>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</si>
  <si>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</si>
  <si>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</si>
  <si>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</si>
  <si>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</si>
  <si>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</si>
  <si>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</si>
  <si>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</si>
  <si>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</si>
  <si>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</si>
  <si>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</si>
  <si>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</si>
  <si>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</si>
  <si>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</si>
  <si>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</si>
  <si>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</si>
  <si>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</si>
  <si>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</si>
  <si>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</si>
  <si>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</si>
  <si>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</si>
  <si>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</si>
  <si>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</si>
  <si>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</si>
  <si>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</si>
  <si>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</si>
  <si>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</si>
  <si>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</si>
  <si>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</si>
  <si>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</si>
  <si>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</si>
  <si>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</si>
  <si>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</si>
  <si>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</si>
  <si>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</si>
  <si>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</si>
  <si>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</si>
  <si>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</si>
  <si>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</si>
  <si>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</si>
  <si>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</si>
  <si>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</si>
  <si>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</si>
  <si>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</si>
  <si>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</si>
  <si>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</si>
  <si>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</si>
  <si>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</si>
  <si>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</si>
  <si>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</si>
  <si>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</si>
  <si>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</si>
  <si>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</si>
  <si>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</si>
  <si>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</si>
  <si>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</si>
  <si>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</si>
  <si>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</si>
  <si>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</si>
  <si>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</si>
  <si>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</si>
  <si>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</si>
  <si>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</si>
  <si>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</si>
  <si>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</si>
  <si>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</si>
  <si>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</si>
  <si>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</si>
  <si>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</si>
  <si>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</si>
  <si>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</si>
  <si>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</si>
  <si>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</si>
  <si>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</si>
  <si>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</si>
  <si>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</si>
  <si>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</si>
  <si>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</si>
  <si>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</si>
  <si>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</si>
  <si>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</si>
  <si>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</si>
  <si>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</si>
  <si>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</si>
  <si>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</si>
  <si>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</si>
  <si>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</si>
  <si>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</si>
  <si>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</si>
  <si>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</si>
  <si>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</si>
  <si>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</si>
  <si>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</si>
  <si>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</si>
  <si>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</si>
  <si>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</si>
  <si>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</si>
  <si>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</si>
  <si>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</si>
  <si>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</si>
  <si>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</si>
  <si>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</si>
  <si>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</si>
  <si>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</si>
  <si>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</si>
  <si>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</si>
  <si>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</si>
  <si>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</si>
  <si>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</si>
  <si>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</si>
  <si>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</si>
  <si>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</si>
  <si>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</si>
  <si>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</si>
  <si>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</si>
  <si>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</si>
  <si>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</si>
  <si>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</si>
  <si>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</si>
  <si>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</si>
  <si>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</si>
  <si>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</si>
  <si>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</si>
  <si>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</si>
  <si>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</si>
  <si>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</si>
  <si>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</si>
  <si>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</si>
  <si>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</si>
  <si>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</si>
  <si>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</si>
  <si>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</si>
  <si>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</si>
  <si>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</si>
  <si>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</si>
  <si>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</si>
  <si>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</si>
  <si>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</si>
  <si>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</si>
  <si>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</si>
  <si>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</si>
  <si>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</si>
  <si>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</si>
  <si>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</si>
  <si>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</si>
  <si>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</si>
  <si>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</si>
  <si>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</si>
  <si>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</si>
  <si>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</si>
  <si>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</si>
  <si>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</si>
  <si>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</si>
  <si>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</si>
  <si>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</si>
  <si>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</si>
  <si>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</si>
  <si>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</si>
  <si>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</si>
  <si>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</si>
  <si>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</si>
  <si>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</si>
  <si>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</si>
  <si>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</si>
  <si>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</si>
  <si>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</si>
  <si>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</si>
  <si>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</si>
  <si>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</si>
  <si>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</si>
  <si>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</si>
  <si>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</si>
  <si>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</si>
  <si>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</si>
  <si>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</si>
  <si>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</si>
  <si>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</si>
  <si>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</si>
  <si>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</si>
  <si>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</si>
  <si>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</si>
  <si>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</si>
  <si>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</si>
  <si>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</si>
  <si>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</si>
  <si>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</si>
  <si>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</si>
  <si>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</si>
  <si>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</si>
  <si>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</si>
  <si>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</si>
  <si>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</si>
  <si>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</si>
  <si>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</si>
  <si>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</si>
  <si>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</si>
  <si>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</si>
  <si>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</si>
  <si>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</si>
  <si>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</si>
  <si>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</si>
  <si>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</si>
  <si>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</si>
  <si>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</si>
  <si>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</si>
  <si>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</si>
  <si>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</si>
  <si>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</si>
  <si>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</si>
  <si>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</si>
  <si>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</si>
  <si>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</si>
  <si>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</si>
  <si>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</si>
  <si>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</si>
  <si>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</si>
  <si>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</si>
  <si>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</si>
  <si>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</si>
  <si>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</si>
  <si>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</si>
  <si>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</si>
  <si>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</si>
  <si>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</si>
  <si>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</si>
  <si>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</si>
  <si>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</si>
  <si>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</si>
  <si>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</si>
  <si>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</si>
  <si>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</si>
  <si>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</si>
  <si>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</si>
  <si>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</si>
  <si>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</si>
  <si>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</si>
  <si>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</si>
  <si>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</si>
  <si>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</si>
  <si>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</si>
  <si>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</si>
  <si>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</si>
  <si>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</si>
  <si>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</si>
  <si>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</si>
  <si>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</si>
  <si>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</si>
  <si>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</si>
  <si>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</si>
  <si>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</si>
  <si>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</si>
  <si>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</si>
  <si>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</si>
  <si>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</si>
  <si>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</si>
  <si>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</si>
  <si>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</si>
  <si>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</si>
  <si>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</si>
  <si>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</si>
  <si>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</si>
  <si>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</si>
  <si>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</si>
  <si>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</si>
  <si>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</si>
  <si>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</si>
  <si>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</si>
  <si>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</si>
  <si>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</si>
  <si>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</si>
  <si>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</si>
  <si>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</si>
  <si>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</si>
  <si>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</si>
  <si>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</si>
  <si>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</si>
  <si>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</si>
  <si>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</si>
  <si>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</si>
  <si>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</si>
  <si>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</si>
  <si>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</si>
  <si>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</si>
  <si>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</si>
  <si>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</si>
  <si>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</si>
  <si>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</si>
  <si>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</si>
  <si>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</si>
  <si>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</si>
  <si>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</si>
  <si>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</si>
  <si>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</si>
  <si>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</si>
  <si>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</si>
  <si>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</si>
  <si>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</si>
  <si>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</si>
  <si>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</si>
  <si>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</si>
  <si>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</si>
  <si>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</si>
  <si>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</si>
  <si>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</si>
  <si>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</si>
  <si>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</si>
  <si>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</si>
  <si>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</si>
  <si>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</si>
  <si>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</si>
  <si>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</si>
  <si>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</si>
  <si>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</si>
  <si>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</si>
  <si>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</si>
  <si>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</si>
  <si>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</si>
  <si>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</si>
  <si>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</si>
  <si>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</si>
  <si>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</si>
  <si>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</si>
  <si>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</si>
  <si>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</si>
  <si>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</si>
  <si>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</si>
  <si>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</si>
  <si>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</si>
  <si>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</si>
  <si>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</si>
  <si>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</si>
  <si>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</si>
  <si>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</si>
  <si>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</si>
  <si>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</si>
  <si>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</si>
  <si>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</si>
  <si>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</si>
  <si>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</si>
  <si>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</si>
  <si>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</si>
  <si>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</si>
  <si>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</si>
  <si>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</si>
  <si>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</si>
  <si>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</si>
  <si>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</si>
  <si>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</si>
  <si>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</si>
  <si>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</si>
  <si>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</si>
  <si>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</si>
  <si>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</si>
  <si>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</si>
  <si>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</si>
  <si>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</si>
  <si>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</si>
  <si>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</si>
  <si>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</si>
  <si>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</si>
  <si>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</si>
  <si>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</si>
  <si>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</si>
  <si>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</si>
  <si>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</si>
  <si>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</si>
  <si>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</si>
  <si>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</si>
  <si>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</si>
  <si>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</si>
  <si>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</si>
  <si>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</si>
  <si>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</si>
  <si>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</si>
  <si>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</si>
  <si>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</si>
  <si>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</si>
  <si>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</si>
  <si>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</si>
  <si>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</si>
  <si>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</si>
  <si>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</si>
  <si>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</si>
  <si>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</si>
  <si>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</si>
  <si>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</si>
  <si>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</si>
  <si>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</si>
  <si>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</si>
  <si>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</si>
  <si>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</si>
  <si>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</si>
  <si>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</si>
  <si>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</si>
  <si>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</si>
  <si>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</si>
  <si>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</si>
  <si>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</si>
  <si>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</si>
  <si>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</si>
  <si>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</si>
  <si>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</si>
  <si>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</si>
  <si>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</si>
  <si>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</si>
  <si>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</si>
  <si>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</si>
  <si>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</si>
  <si>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</si>
  <si>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</si>
  <si>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</si>
  <si>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</si>
  <si>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</si>
  <si>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</si>
  <si>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</si>
  <si>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</si>
  <si>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</si>
  <si>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</si>
  <si>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</si>
  <si>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</si>
  <si>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</si>
  <si>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</si>
  <si>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</si>
  <si>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</si>
  <si>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</si>
  <si>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</si>
  <si>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</si>
  <si>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</si>
  <si>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</si>
  <si>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</si>
  <si>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</si>
  <si>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</si>
  <si>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</si>
  <si>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</si>
  <si>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</si>
  <si>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</si>
  <si>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</si>
  <si>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</si>
  <si>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</si>
  <si>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</si>
  <si>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</si>
  <si>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</si>
  <si>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</si>
  <si>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</si>
  <si>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</si>
  <si>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</si>
  <si>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</si>
  <si>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</si>
  <si>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</si>
  <si>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</si>
  <si>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</si>
  <si>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</si>
  <si>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</si>
  <si>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</si>
  <si>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</si>
  <si>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</si>
  <si>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</si>
  <si>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</si>
  <si>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</si>
  <si>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</si>
  <si>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</si>
  <si>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</si>
  <si>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</si>
  <si>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</si>
  <si>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</si>
  <si>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</si>
  <si>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</si>
  <si>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</si>
  <si>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</si>
  <si>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</si>
  <si>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</si>
  <si>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</si>
  <si>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</si>
  <si>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</si>
  <si>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</si>
  <si>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</si>
  <si>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</si>
  <si>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</si>
  <si>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</si>
  <si>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</si>
  <si>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</si>
  <si>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</si>
  <si>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</si>
  <si>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</si>
  <si>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</si>
  <si>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</si>
  <si>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</si>
  <si>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</si>
  <si>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</si>
  <si>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</si>
  <si>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</si>
  <si>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</si>
  <si>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</si>
  <si>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</si>
  <si>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</si>
  <si>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</si>
  <si>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</si>
  <si>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</si>
  <si>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</si>
  <si>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</si>
  <si>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</si>
  <si>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</si>
  <si>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</si>
  <si>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</si>
  <si>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</si>
  <si>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</si>
  <si>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</si>
  <si>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</si>
  <si>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</si>
  <si>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</si>
  <si>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</si>
  <si>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</si>
  <si>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</si>
  <si>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</si>
  <si>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</si>
  <si>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</si>
  <si>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</si>
  <si>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</si>
  <si>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</si>
  <si>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</si>
  <si>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</si>
  <si>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</si>
  <si>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</si>
  <si>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</si>
  <si>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</si>
  <si>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</si>
  <si>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</si>
  <si>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</si>
  <si>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</si>
  <si>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</si>
  <si>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</si>
  <si>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</si>
  <si>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</si>
  <si>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</si>
  <si>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</si>
  <si>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</si>
  <si>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</si>
  <si>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</si>
  <si>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</si>
  <si>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</si>
  <si>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</si>
  <si>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</si>
  <si>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</si>
  <si>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</si>
  <si>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</si>
  <si>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</si>
  <si>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</si>
  <si>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</si>
  <si>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</si>
  <si>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</si>
  <si>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</si>
  <si>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</si>
  <si>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</si>
  <si>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</si>
  <si>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</si>
  <si>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</si>
  <si>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</si>
  <si>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</si>
  <si>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</si>
  <si>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</si>
  <si>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</si>
  <si>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</si>
  <si>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</si>
  <si>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</si>
  <si>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</si>
  <si>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</si>
  <si>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</si>
  <si>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</si>
  <si>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</si>
  <si>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</si>
  <si>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</si>
  <si>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</si>
  <si>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</si>
  <si>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</si>
  <si>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</si>
  <si>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</si>
  <si>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</si>
  <si>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</si>
  <si>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</si>
  <si>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</si>
  <si>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</si>
  <si>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</si>
  <si>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</si>
  <si>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</si>
  <si>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</si>
  <si>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</si>
  <si>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</si>
  <si>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</si>
  <si>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</si>
  <si>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</si>
  <si>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</si>
  <si>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</si>
  <si>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</si>
  <si>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</si>
  <si>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</si>
  <si>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</si>
  <si>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</si>
  <si>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</si>
  <si>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</si>
  <si>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</si>
  <si>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</si>
  <si>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</si>
  <si>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</si>
  <si>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</si>
  <si>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</si>
  <si>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</si>
  <si>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</si>
  <si>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</si>
  <si>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</si>
  <si>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</si>
  <si>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</si>
  <si>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</si>
  <si>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</si>
  <si>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</si>
  <si>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</si>
  <si>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</si>
  <si>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</si>
  <si>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</si>
  <si>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</si>
  <si>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</si>
  <si>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</si>
  <si>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</si>
  <si>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</si>
  <si>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</si>
  <si>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</si>
  <si>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</si>
  <si>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</si>
  <si>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</si>
  <si>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</si>
  <si>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</si>
  <si>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</si>
  <si>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</si>
  <si>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</si>
  <si>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</si>
  <si>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</si>
  <si>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</si>
  <si>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</si>
  <si>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</si>
  <si>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</si>
  <si>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</si>
  <si>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</si>
  <si>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</si>
  <si>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</si>
  <si>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</si>
  <si>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</si>
  <si>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</si>
  <si>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</si>
  <si>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</si>
  <si>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</si>
  <si>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</si>
  <si>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</si>
  <si>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</si>
  <si>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</si>
  <si>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</si>
  <si>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</si>
  <si>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</si>
  <si>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</si>
  <si>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</si>
  <si>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</si>
  <si>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</si>
  <si>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</si>
  <si>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</si>
  <si>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</si>
  <si>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</si>
  <si>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</si>
  <si>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</si>
  <si>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</si>
  <si>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</si>
  <si>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</si>
  <si>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</si>
  <si>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</si>
  <si>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</si>
  <si>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</si>
  <si>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</si>
  <si>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</si>
  <si>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</si>
  <si>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</si>
  <si>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</si>
  <si>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</si>
  <si>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</si>
  <si>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</si>
  <si>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</si>
  <si>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</si>
  <si>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</si>
  <si>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</si>
  <si>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</si>
  <si>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</si>
  <si>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</si>
  <si>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</si>
  <si>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</si>
  <si>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</si>
  <si>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</si>
  <si>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</si>
  <si>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</si>
  <si>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</si>
  <si>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</si>
  <si>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</si>
  <si>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</si>
  <si>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</si>
  <si>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</si>
  <si>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</si>
  <si>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</si>
  <si>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</si>
  <si>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</si>
  <si>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</si>
  <si>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</si>
  <si>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</si>
  <si>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</si>
  <si>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</si>
  <si>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</si>
  <si>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</si>
  <si>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</si>
  <si>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</si>
  <si>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</si>
  <si>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</si>
  <si>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</si>
  <si>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</si>
  <si>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</si>
  <si>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</si>
  <si>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</si>
  <si>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</si>
  <si>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</si>
  <si>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</si>
  <si>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</si>
  <si>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</si>
  <si>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</si>
  <si>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</si>
  <si>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</si>
  <si>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</si>
  <si>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</si>
  <si>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</si>
  <si>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</si>
  <si>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</si>
  <si>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</si>
  <si>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</si>
  <si>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</si>
  <si>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</si>
  <si>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</si>
  <si>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</si>
  <si>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</si>
  <si>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</si>
  <si>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</si>
  <si>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</si>
  <si>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</si>
  <si>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</si>
  <si>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</si>
  <si>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</si>
  <si>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</si>
  <si>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</si>
  <si>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</si>
  <si>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</si>
  <si>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</si>
  <si>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</si>
  <si>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</si>
  <si>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</si>
  <si>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</si>
  <si>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</si>
  <si>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</si>
  <si>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</si>
  <si>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</si>
  <si>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</si>
  <si>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</si>
  <si>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</si>
  <si>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</si>
  <si>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</si>
  <si>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</si>
  <si>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</si>
  <si>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</si>
  <si>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</si>
  <si>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</si>
  <si>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</si>
  <si>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</si>
  <si>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</si>
  <si>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</si>
  <si>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</si>
  <si>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</si>
  <si>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</si>
  <si>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</si>
  <si>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</si>
  <si>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</si>
  <si>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</si>
  <si>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</si>
  <si>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</si>
  <si>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</si>
  <si>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</si>
  <si>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</si>
  <si>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</si>
  <si>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</si>
  <si>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</si>
  <si>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</si>
  <si>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</si>
  <si>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</si>
  <si>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</si>
  <si>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</si>
  <si>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</si>
  <si>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</si>
  <si>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</si>
  <si>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</si>
  <si>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</si>
  <si>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</si>
  <si>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</si>
  <si>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</si>
  <si>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</si>
  <si>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</si>
  <si>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</si>
  <si>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</si>
  <si>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</si>
  <si>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</si>
  <si>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</si>
  <si>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</si>
  <si>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</si>
  <si>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</si>
  <si>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</si>
  <si>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</si>
  <si>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</si>
  <si>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</si>
  <si>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</si>
  <si>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</si>
  <si>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</si>
  <si>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</si>
  <si>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</si>
  <si>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</si>
  <si>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</si>
  <si>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</si>
  <si>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</si>
  <si>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</si>
  <si>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</si>
  <si>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</si>
  <si>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</si>
  <si>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</si>
  <si>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</si>
  <si>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</si>
  <si>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</si>
  <si>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</si>
  <si>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</si>
  <si>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</si>
  <si>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</si>
  <si>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</si>
  <si>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</si>
  <si>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</si>
  <si>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</si>
  <si>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</si>
  <si>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</si>
  <si>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</si>
  <si>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</si>
  <si>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</si>
  <si>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</si>
  <si>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</si>
  <si>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</si>
  <si>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</si>
  <si>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</si>
  <si>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</si>
  <si>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</si>
  <si>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</si>
  <si>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</si>
  <si>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</si>
  <si>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</si>
  <si>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</si>
  <si>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</si>
  <si>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</si>
  <si>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</si>
  <si>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</si>
  <si>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</si>
  <si>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</si>
  <si>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</si>
  <si>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</si>
  <si>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</si>
  <si>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</si>
  <si>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</si>
  <si>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</si>
  <si>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</si>
  <si>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</si>
  <si>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</si>
  <si>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</si>
  <si>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</si>
  <si>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</si>
  <si>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</si>
  <si>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</si>
  <si>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</si>
  <si>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</si>
  <si>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</si>
  <si>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</si>
  <si>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</si>
  <si>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</si>
  <si>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</si>
  <si>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</si>
  <si>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</si>
  <si>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</si>
  <si>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</si>
  <si>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</si>
  <si>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</si>
  <si>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</si>
  <si>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</si>
  <si>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</si>
  <si>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</si>
  <si>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</si>
  <si>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</si>
  <si>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</si>
  <si>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</si>
  <si>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</si>
  <si>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</si>
  <si>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</si>
  <si>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</si>
  <si>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</si>
  <si>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</si>
  <si>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</si>
  <si>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</si>
  <si>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</si>
  <si>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</si>
  <si>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</si>
  <si>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</si>
  <si>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</si>
  <si>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</si>
  <si>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</si>
  <si>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</si>
  <si>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</si>
  <si>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</si>
  <si>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</si>
  <si>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</si>
  <si>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</si>
  <si>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</si>
  <si>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</si>
  <si>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</si>
  <si>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</si>
  <si>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</si>
  <si>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</si>
  <si>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</si>
  <si>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</si>
  <si>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</si>
  <si>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</si>
  <si>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</si>
  <si>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</si>
  <si>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</si>
  <si>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</si>
  <si>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</si>
  <si>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</si>
  <si>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</si>
  <si>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</si>
  <si>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</si>
  <si>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</si>
  <si>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</si>
  <si>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</si>
  <si>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</si>
  <si>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</si>
  <si>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</si>
  <si>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</si>
  <si>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</si>
  <si>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</si>
  <si>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</si>
  <si>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</si>
  <si>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</si>
  <si>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</si>
  <si>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</si>
  <si>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</si>
  <si>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</si>
  <si>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</si>
  <si>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</si>
  <si>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</si>
  <si>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</si>
  <si>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</si>
  <si>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</si>
  <si>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</si>
  <si>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</si>
  <si>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</si>
  <si>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</si>
  <si>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</si>
  <si>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</si>
  <si>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</si>
  <si>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</si>
  <si>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</si>
  <si>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</si>
  <si>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</si>
  <si>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</si>
  <si>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</si>
  <si>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</si>
  <si>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</si>
  <si>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</si>
  <si>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</si>
  <si>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</si>
  <si>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</si>
  <si>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</si>
  <si>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</si>
  <si>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</si>
  <si>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</si>
  <si>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</si>
  <si>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</si>
  <si>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</si>
  <si>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</si>
  <si>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</si>
  <si>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</si>
  <si>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</si>
  <si>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</si>
  <si>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</si>
  <si>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</si>
  <si>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</si>
  <si>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</si>
  <si>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</si>
  <si>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</si>
  <si>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</si>
  <si>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</si>
  <si>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</si>
  <si>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</si>
  <si>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</si>
  <si>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</si>
  <si>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</si>
  <si>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</si>
  <si>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</si>
  <si>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</si>
  <si>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</si>
  <si>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</si>
  <si>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</si>
  <si>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</si>
  <si>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</si>
  <si>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</si>
  <si>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</si>
  <si>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</si>
  <si>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</si>
  <si>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</si>
  <si>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</si>
  <si>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</si>
  <si>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</si>
  <si>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</si>
  <si>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</si>
  <si>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</si>
  <si>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</si>
  <si>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</si>
  <si>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</si>
  <si>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</si>
  <si>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</si>
  <si>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</si>
  <si>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</si>
  <si>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</si>
  <si>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</si>
  <si>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</si>
  <si>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</si>
  <si>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</si>
  <si>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</si>
  <si>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</si>
  <si>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</si>
  <si>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</si>
  <si>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</si>
  <si>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</si>
  <si>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</si>
  <si>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</si>
  <si>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</si>
  <si>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</si>
  <si>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</si>
  <si>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</si>
  <si>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</si>
  <si>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</si>
  <si>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</si>
  <si>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</si>
  <si>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</si>
  <si>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</si>
  <si>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</si>
  <si>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</si>
  <si>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</si>
  <si>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</si>
  <si>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</si>
  <si>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</si>
  <si>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</si>
  <si>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</si>
  <si>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</si>
  <si>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</si>
  <si>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</si>
  <si>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</si>
  <si>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</si>
  <si>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</si>
  <si>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</si>
  <si>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</si>
  <si>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</si>
  <si>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</si>
  <si>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</si>
  <si>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</si>
  <si>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</si>
  <si>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</si>
  <si>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</si>
  <si>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</si>
  <si>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</si>
  <si>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</si>
  <si>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</si>
  <si>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</si>
  <si>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</si>
  <si>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</si>
  <si>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</si>
  <si>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</si>
  <si>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</si>
  <si>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</si>
  <si>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</si>
  <si>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</si>
  <si>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</si>
  <si>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</si>
  <si>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</si>
  <si>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</si>
  <si>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</si>
  <si>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</si>
  <si>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</si>
  <si>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</si>
  <si>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</si>
  <si>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</si>
  <si>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</si>
  <si>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</si>
  <si>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</si>
  <si>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</si>
  <si>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</si>
  <si>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</si>
  <si>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</si>
  <si>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</si>
  <si>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</si>
  <si>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</si>
  <si>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</si>
  <si>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</si>
  <si>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</si>
  <si>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</si>
  <si>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</si>
  <si>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</si>
  <si>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</si>
  <si>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</si>
  <si>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</si>
  <si>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</si>
  <si>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</si>
  <si>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</si>
  <si>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</si>
  <si>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</si>
  <si>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</si>
  <si>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</si>
  <si>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</si>
  <si>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</si>
  <si>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</si>
  <si>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</si>
  <si>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</si>
  <si>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</si>
  <si>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</si>
  <si>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</si>
  <si>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</si>
  <si>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</si>
  <si>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</si>
  <si>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</si>
  <si>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</si>
  <si>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</si>
  <si>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</si>
  <si>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</si>
  <si>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</si>
  <si>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</si>
  <si>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</si>
  <si>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</si>
  <si>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</si>
  <si>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</si>
  <si>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</si>
  <si>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</si>
  <si>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</si>
  <si>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</si>
  <si>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</si>
  <si>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</si>
  <si>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</si>
  <si>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</si>
  <si>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</si>
  <si>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</si>
  <si>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</si>
  <si>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</si>
  <si>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</si>
  <si>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</si>
  <si>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</si>
  <si>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</si>
  <si>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</si>
  <si>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</si>
  <si>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</si>
  <si>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</si>
  <si>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</si>
  <si>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</si>
  <si>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</si>
  <si>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</si>
  <si>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</si>
  <si>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</si>
  <si>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</si>
  <si>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</si>
  <si>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</si>
  <si>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</si>
  <si>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</si>
  <si>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</si>
  <si>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</si>
  <si>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</si>
  <si>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</si>
  <si>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</si>
  <si>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</si>
  <si>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</si>
  <si>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</si>
  <si>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</si>
  <si>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</si>
  <si>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</si>
  <si>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</si>
  <si>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</si>
  <si>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</si>
  <si>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</si>
  <si>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</si>
  <si>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</si>
  <si>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</si>
  <si>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</si>
  <si>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</si>
  <si>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</si>
  <si>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</si>
  <si>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</si>
  <si>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</si>
  <si>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</si>
  <si>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</si>
  <si>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</si>
  <si>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</si>
  <si>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</si>
  <si>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</si>
  <si>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</si>
  <si>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</si>
  <si>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</si>
  <si>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</si>
  <si>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</si>
  <si>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</si>
  <si>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</si>
  <si>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</si>
  <si>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</si>
  <si>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</si>
  <si>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</si>
  <si>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</si>
  <si>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</si>
  <si>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</si>
  <si>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</si>
  <si>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</si>
  <si>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</si>
  <si>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</si>
  <si>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</si>
  <si>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</si>
  <si>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</si>
  <si>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</si>
  <si>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</si>
  <si>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</si>
  <si>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</si>
  <si>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</si>
  <si>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</si>
  <si>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</si>
  <si>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</si>
  <si>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</si>
  <si>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</si>
  <si>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</si>
  <si>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</si>
  <si>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</si>
  <si>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</si>
  <si>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</si>
  <si>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</si>
  <si>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</si>
  <si>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</si>
  <si>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</si>
  <si>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</si>
  <si>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</si>
  <si>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</si>
  <si>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</si>
  <si>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</si>
  <si>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</si>
  <si>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</si>
  <si>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</si>
  <si>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</si>
  <si>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</si>
  <si>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</si>
  <si>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</si>
  <si>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</si>
  <si>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</si>
  <si>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</si>
  <si>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</si>
  <si>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</si>
  <si>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</si>
  <si>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</si>
  <si>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</si>
  <si>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</si>
  <si>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</si>
  <si>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</si>
  <si>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</si>
  <si>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</si>
  <si>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</si>
  <si>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</si>
  <si>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</si>
  <si>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</si>
  <si>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</si>
  <si>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</si>
  <si>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</si>
  <si>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</si>
  <si>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</si>
  <si>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</si>
  <si>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</si>
  <si>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</si>
  <si>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</si>
  <si>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</si>
  <si>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</si>
  <si>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</si>
  <si>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</si>
  <si>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</si>
  <si>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</si>
  <si>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</si>
  <si>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</si>
  <si>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</si>
  <si>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</si>
  <si>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</si>
  <si>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</si>
  <si>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</si>
  <si>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</si>
  <si>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</si>
  <si>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</si>
  <si>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</si>
  <si>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</si>
  <si>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</si>
  <si>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</si>
  <si>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</si>
  <si>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</si>
  <si>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</si>
  <si>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</si>
  <si>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</si>
  <si>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</si>
  <si>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</si>
  <si>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</si>
  <si>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</si>
  <si>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</si>
  <si>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</si>
  <si>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</si>
  <si>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</si>
  <si>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</si>
  <si>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</si>
  <si>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</si>
  <si>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</si>
  <si>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</si>
  <si>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</si>
  <si>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</si>
  <si>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</si>
  <si>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</si>
  <si>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</si>
  <si>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</si>
  <si>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</si>
  <si>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</si>
  <si>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</si>
  <si>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</si>
  <si>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</si>
  <si>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</si>
  <si>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</si>
  <si>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</si>
  <si>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</si>
  <si>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</si>
  <si>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</si>
  <si>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</si>
  <si>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</si>
  <si>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</si>
  <si>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</si>
  <si>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</si>
  <si>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</si>
  <si>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</si>
  <si>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</si>
  <si>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</si>
  <si>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</si>
  <si>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</si>
  <si>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</si>
  <si>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</si>
  <si>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</si>
  <si>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</si>
  <si>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</si>
  <si>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</si>
  <si>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</si>
  <si>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</si>
  <si>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</si>
  <si>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</si>
  <si>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</si>
  <si>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</si>
  <si>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</si>
  <si>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</si>
  <si>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</si>
  <si>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</si>
  <si>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</si>
  <si>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</si>
  <si>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</si>
  <si>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</si>
  <si>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</si>
  <si>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</si>
  <si>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</si>
  <si>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</si>
  <si>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</si>
  <si>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</si>
  <si>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</si>
  <si>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</si>
  <si>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</si>
  <si>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</si>
  <si>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</si>
  <si>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</si>
  <si>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</si>
  <si>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</si>
  <si>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</si>
  <si>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</si>
  <si>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</si>
  <si>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</si>
  <si>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</si>
  <si>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</si>
  <si>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</si>
  <si>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</si>
  <si>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</si>
  <si>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</si>
  <si>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</si>
  <si>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</si>
  <si>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</si>
  <si>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</si>
  <si>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</si>
  <si>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</si>
  <si>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</si>
  <si>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</si>
  <si>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</si>
  <si>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</si>
  <si>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</si>
  <si>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</si>
  <si>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</si>
  <si>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</si>
  <si>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</si>
  <si>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</si>
  <si>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</si>
  <si>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</si>
  <si>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</si>
  <si>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</si>
  <si>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</si>
  <si>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</si>
  <si>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</si>
  <si>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</si>
  <si>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</si>
  <si>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</si>
  <si>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</si>
  <si>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</si>
  <si>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</si>
  <si>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</si>
  <si>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</si>
  <si>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</si>
  <si>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</si>
  <si>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</si>
  <si>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</si>
  <si>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</si>
  <si>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</si>
  <si>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</si>
  <si>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</si>
  <si>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</si>
  <si>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</si>
  <si>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</si>
  <si>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</si>
  <si>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</si>
  <si>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</si>
  <si>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</si>
  <si>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</si>
  <si>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</si>
  <si>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</si>
  <si>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</si>
  <si>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</si>
  <si>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</si>
  <si>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</si>
  <si>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</si>
  <si>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</si>
  <si>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</si>
  <si>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</si>
  <si>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</si>
  <si>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</si>
  <si>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</si>
  <si>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</si>
  <si>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</si>
  <si>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</si>
  <si>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</si>
  <si>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</si>
  <si>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</si>
  <si>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</si>
  <si>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</si>
  <si>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</si>
  <si>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</si>
  <si>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</si>
  <si>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</si>
  <si>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</si>
  <si>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</si>
  <si>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</si>
  <si>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</si>
  <si>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</si>
  <si>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</si>
  <si>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</si>
  <si>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</si>
  <si>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</si>
  <si>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</si>
  <si>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</si>
  <si>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</si>
  <si>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</si>
  <si>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</si>
  <si>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</si>
  <si>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</si>
  <si>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</si>
  <si>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</si>
  <si>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</si>
  <si>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</si>
  <si>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</si>
  <si>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</si>
  <si>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</si>
  <si>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</si>
  <si>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</si>
  <si>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</si>
  <si>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</si>
  <si>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</si>
  <si>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</si>
  <si>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</si>
  <si>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</si>
  <si>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</si>
  <si>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</si>
  <si>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</si>
  <si>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</si>
  <si>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</si>
  <si>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</si>
  <si>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</si>
  <si>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</si>
  <si>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</si>
  <si>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</si>
  <si>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</si>
  <si>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</si>
  <si>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</si>
  <si>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</si>
  <si>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</si>
  <si>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</si>
  <si>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</si>
  <si>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</si>
  <si>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</si>
  <si>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</si>
  <si>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</si>
  <si>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</si>
  <si>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</si>
  <si>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</si>
  <si>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</si>
  <si>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</si>
  <si>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</si>
  <si>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</si>
  <si>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</si>
  <si>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</si>
  <si>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</si>
  <si>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</si>
  <si>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</si>
  <si>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</si>
  <si>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</si>
  <si>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</si>
  <si>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</si>
  <si>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</si>
  <si>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</si>
  <si>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</si>
  <si>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</si>
  <si>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</si>
  <si>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</si>
  <si>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</si>
  <si>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</si>
  <si>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</si>
  <si>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</si>
  <si>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</si>
  <si>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</si>
  <si>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</si>
  <si>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</si>
  <si>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</si>
  <si>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</si>
  <si>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</si>
  <si>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</si>
  <si>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</si>
  <si>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</si>
  <si>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</si>
  <si>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</si>
  <si>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</si>
  <si>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</si>
  <si>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</si>
  <si>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</si>
  <si>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</si>
  <si>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</si>
  <si>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</si>
  <si>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</si>
  <si>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</si>
  <si>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</si>
  <si>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</si>
  <si>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</si>
  <si>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</si>
  <si>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</si>
  <si>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</si>
  <si>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</si>
  <si>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</si>
  <si>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</si>
  <si>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</si>
  <si>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</si>
  <si>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</si>
  <si>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</si>
  <si>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</si>
  <si>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</si>
  <si>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</si>
  <si>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</si>
  <si>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</si>
  <si>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</si>
  <si>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</si>
  <si>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</si>
  <si>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</si>
  <si>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</si>
  <si>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</si>
  <si>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</si>
  <si>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</si>
  <si>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</si>
  <si>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</si>
  <si>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</si>
  <si>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</si>
  <si>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</si>
  <si>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</si>
  <si>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</si>
  <si>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</si>
  <si>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</si>
  <si>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</si>
  <si>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</si>
  <si>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</si>
  <si>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</si>
  <si>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</si>
  <si>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</si>
  <si>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</si>
  <si>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</si>
  <si>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</si>
  <si>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</si>
  <si>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</si>
  <si>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</si>
  <si>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</si>
  <si>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</si>
  <si>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</si>
  <si>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</si>
  <si>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</si>
  <si>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</si>
  <si>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</si>
  <si>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</si>
  <si>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</si>
  <si>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</si>
  <si>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</si>
  <si>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</si>
  <si>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</si>
  <si>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</si>
  <si>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</si>
  <si>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</si>
  <si>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</si>
  <si>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</si>
  <si>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</si>
  <si>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</si>
  <si>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</si>
  <si>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</si>
  <si>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</si>
  <si>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</si>
  <si>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</si>
  <si>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</si>
  <si>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</si>
  <si>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</si>
  <si>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</si>
  <si>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</si>
  <si>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</si>
  <si>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</si>
  <si>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</si>
  <si>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</si>
  <si>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</si>
  <si>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</si>
  <si>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</si>
  <si>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</si>
  <si>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</si>
  <si>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</si>
  <si>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</si>
  <si>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</si>
  <si>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</si>
  <si>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</si>
  <si>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</si>
  <si>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</si>
  <si>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</si>
  <si>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</si>
  <si>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</si>
  <si>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</si>
  <si>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</si>
  <si>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</si>
  <si>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</si>
  <si>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</si>
  <si>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</si>
  <si>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</si>
  <si>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</si>
  <si>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</si>
  <si>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</si>
  <si>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</si>
  <si>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</si>
  <si>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</si>
  <si>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</si>
  <si>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</si>
  <si>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</si>
  <si>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</si>
  <si>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</si>
  <si>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</si>
  <si>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</si>
  <si>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</si>
  <si>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</si>
  <si>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</si>
  <si>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</si>
  <si>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</si>
  <si>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</si>
  <si>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</si>
  <si>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</si>
  <si>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</si>
  <si>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</si>
  <si>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</si>
  <si>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</si>
  <si>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</si>
  <si>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</si>
  <si>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</si>
  <si>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</si>
  <si>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</si>
  <si>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</si>
  <si>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</si>
  <si>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</si>
  <si>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</si>
  <si>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</si>
  <si>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</si>
  <si>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</si>
  <si>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</si>
  <si>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</si>
  <si>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</si>
  <si>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</si>
  <si>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</si>
  <si>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</si>
  <si>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</si>
  <si>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</si>
  <si>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</si>
  <si>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</si>
  <si>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</si>
  <si>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</si>
  <si>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</si>
  <si>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</si>
  <si>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</si>
  <si>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</si>
  <si>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</si>
  <si>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</si>
  <si>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</si>
  <si>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</si>
  <si>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</si>
  <si>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</si>
  <si>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</si>
  <si>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</si>
  <si>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</si>
  <si>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</si>
  <si>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</si>
  <si>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</si>
  <si>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</si>
  <si>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</si>
  <si>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</si>
  <si>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</si>
  <si>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</si>
  <si>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</si>
  <si>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</si>
  <si>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</si>
  <si>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</si>
  <si>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</si>
  <si>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</si>
  <si>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</si>
  <si>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</si>
  <si>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</si>
  <si>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</si>
  <si>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</si>
  <si>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</si>
  <si>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</si>
  <si>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</si>
  <si>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</si>
  <si>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</si>
  <si>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</si>
  <si>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</si>
  <si>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</si>
  <si>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</si>
  <si>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</si>
  <si>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</si>
  <si>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</si>
  <si>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</si>
  <si>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</si>
  <si>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</si>
  <si>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</si>
  <si>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</si>
  <si>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</si>
  <si>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</si>
  <si>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</si>
  <si>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</si>
  <si>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</si>
  <si>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</si>
  <si>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</si>
  <si>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</si>
  <si>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</si>
  <si>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</si>
  <si>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</si>
  <si>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</si>
  <si>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</si>
  <si>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</si>
  <si>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</si>
  <si>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</si>
  <si>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</si>
  <si>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</si>
  <si>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</si>
  <si>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</si>
  <si>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</si>
  <si>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</si>
  <si>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</si>
  <si>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</si>
  <si>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</si>
  <si>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</si>
  <si>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</si>
  <si>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</si>
  <si>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</si>
  <si>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</si>
  <si>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</si>
  <si>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</si>
  <si>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</si>
  <si>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</si>
  <si>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</si>
  <si>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</si>
  <si>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</si>
  <si>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</si>
  <si>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</si>
  <si>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</si>
  <si>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</si>
  <si>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</si>
  <si>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</si>
  <si>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</si>
  <si>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</si>
  <si>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</si>
  <si>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</si>
  <si>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</si>
  <si>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</si>
  <si>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</si>
  <si>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</si>
  <si>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</si>
  <si>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</si>
  <si>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</si>
  <si>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</si>
  <si>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</si>
  <si>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</si>
  <si>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</si>
  <si>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</si>
  <si>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</si>
  <si>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</si>
  <si>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</si>
  <si>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</si>
  <si>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</si>
  <si>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</si>
  <si>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</si>
  <si>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</si>
  <si>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</si>
  <si>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</si>
  <si>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</si>
  <si>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</si>
  <si>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</si>
  <si>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</si>
  <si>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</si>
  <si>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</si>
  <si>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</si>
  <si>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</si>
  <si>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</si>
  <si>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</si>
  <si>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</si>
  <si>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</si>
  <si>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</si>
  <si>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</si>
  <si>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</si>
  <si>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</si>
  <si>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</si>
  <si>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</si>
  <si>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</si>
  <si>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</si>
  <si>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</si>
  <si>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</si>
  <si>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</si>
  <si>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</si>
  <si>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</si>
  <si>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</si>
  <si>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</si>
  <si>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</si>
  <si>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</si>
  <si>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</si>
  <si>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</si>
  <si>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</si>
  <si>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</si>
  <si>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</si>
  <si>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</si>
  <si>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</si>
  <si>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</si>
  <si>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</si>
  <si>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</si>
  <si>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</si>
  <si>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</si>
  <si>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</si>
  <si>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</si>
  <si>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</si>
  <si>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</si>
  <si>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</si>
  <si>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</si>
  <si>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</si>
  <si>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</si>
  <si>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</si>
  <si>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</si>
  <si>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</si>
  <si>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</si>
  <si>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</si>
  <si>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</si>
  <si>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</si>
  <si>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</si>
  <si>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</si>
  <si>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</si>
  <si>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</si>
  <si>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</si>
  <si>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</si>
  <si>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</si>
  <si>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</si>
  <si>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</si>
  <si>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</si>
  <si>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</si>
  <si>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</si>
  <si>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</si>
  <si>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</si>
  <si>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</si>
  <si>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</si>
  <si>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</si>
  <si>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</si>
  <si>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</si>
  <si>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</si>
  <si>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</si>
  <si>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</si>
  <si>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</si>
  <si>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</si>
  <si>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</si>
  <si>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</si>
  <si>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</si>
  <si>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</si>
  <si>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</si>
  <si>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</si>
  <si>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</si>
  <si>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</si>
  <si>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</si>
  <si>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</si>
  <si>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</si>
  <si>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</si>
  <si>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</si>
  <si>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</si>
  <si>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</si>
  <si>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</si>
  <si>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</si>
  <si>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</si>
  <si>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</si>
  <si>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</si>
  <si>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</si>
  <si>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</si>
  <si>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</si>
  <si>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</si>
  <si>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</si>
  <si>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</si>
  <si>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</si>
  <si>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</si>
  <si>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</si>
  <si>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</si>
  <si>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</si>
  <si>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</si>
  <si>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</si>
  <si>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</si>
  <si>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</si>
  <si>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</si>
  <si>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</si>
  <si>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</si>
  <si>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</si>
  <si>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</si>
  <si>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</si>
  <si>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</si>
  <si>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</si>
  <si>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</si>
  <si>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</si>
  <si>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</si>
  <si>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</si>
  <si>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</si>
  <si>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</si>
  <si>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</si>
  <si>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</si>
  <si>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</si>
  <si>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</si>
  <si>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</si>
  <si>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</si>
  <si>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</si>
  <si>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</si>
  <si>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</si>
  <si>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</si>
  <si>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</si>
  <si>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</si>
  <si>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</si>
  <si>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</si>
  <si>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</si>
  <si>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</si>
  <si>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</si>
  <si>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</si>
  <si>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</si>
  <si>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</si>
  <si>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</si>
  <si>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</si>
  <si>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</si>
  <si>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</si>
  <si>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</si>
  <si>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</si>
  <si>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</si>
  <si>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</si>
  <si>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</si>
  <si>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</si>
  <si>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</si>
  <si>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</si>
  <si>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</si>
  <si>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</si>
  <si>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</si>
  <si>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</si>
  <si>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</si>
  <si>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</si>
  <si>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</si>
  <si>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</si>
  <si>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</si>
  <si>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</si>
  <si>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</si>
  <si>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</si>
  <si>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</si>
  <si>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</si>
  <si>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</si>
  <si>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</si>
  <si>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</si>
  <si>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</si>
  <si>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</si>
  <si>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</si>
  <si>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</si>
  <si>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</si>
  <si>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</si>
  <si>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</si>
  <si>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</si>
  <si>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</si>
  <si>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</si>
  <si>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</si>
  <si>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</si>
  <si>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</si>
  <si>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</si>
  <si>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</si>
  <si>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</si>
  <si>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</si>
  <si>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</si>
  <si>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</si>
  <si>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</si>
  <si>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</si>
  <si>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</si>
  <si>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</si>
  <si>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</si>
  <si>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</si>
  <si>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</si>
  <si>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</si>
  <si>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</si>
  <si>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</si>
  <si>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</si>
  <si>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</si>
  <si>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</si>
  <si>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</si>
  <si>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</si>
  <si>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</si>
  <si>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</si>
  <si>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</si>
  <si>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</si>
  <si>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</si>
  <si>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</si>
  <si>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</si>
  <si>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</si>
  <si>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</si>
  <si>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</si>
  <si>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</si>
  <si>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</si>
  <si>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</si>
  <si>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</si>
  <si>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</si>
  <si>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</si>
  <si>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</si>
  <si>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</si>
  <si>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</si>
  <si>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</si>
  <si>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</si>
  <si>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</si>
  <si>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</si>
  <si>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</si>
  <si>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</si>
  <si>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</si>
  <si>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</si>
  <si>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</si>
  <si>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</si>
  <si>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</si>
  <si>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</si>
  <si>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</si>
  <si>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</si>
  <si>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</si>
  <si>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</si>
  <si>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</si>
  <si>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</si>
  <si>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</si>
  <si>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</si>
  <si>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</si>
  <si>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</si>
  <si>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</si>
  <si>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</si>
  <si>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</si>
  <si>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</si>
  <si>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</si>
  <si>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</si>
  <si>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</si>
  <si>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</si>
  <si>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</si>
  <si>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</si>
  <si>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</si>
  <si>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</si>
  <si>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</si>
  <si>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</si>
  <si>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</si>
  <si>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</si>
  <si>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</si>
  <si>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</si>
  <si>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</si>
  <si>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</si>
  <si>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</si>
  <si>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</si>
  <si>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</si>
  <si>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</si>
  <si>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</si>
  <si>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</si>
  <si>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</si>
  <si>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</si>
  <si>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</si>
  <si>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</si>
  <si>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</si>
  <si>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</si>
  <si>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</si>
  <si>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</si>
  <si>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</si>
  <si>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</si>
  <si>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</si>
  <si>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</si>
  <si>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</si>
  <si>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</si>
  <si>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</si>
  <si>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</si>
  <si>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</si>
  <si>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</si>
  <si>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</si>
  <si>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</si>
  <si>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</si>
  <si>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</si>
  <si>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</si>
  <si>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</si>
  <si>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</si>
  <si>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</si>
  <si>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</si>
  <si>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</si>
  <si>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</si>
  <si>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</si>
  <si>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</si>
  <si>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</si>
  <si>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</si>
  <si>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</si>
  <si>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</si>
  <si>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</si>
  <si>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</si>
  <si>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</si>
  <si>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</si>
  <si>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</si>
  <si>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</si>
  <si>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</si>
  <si>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</si>
  <si>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</si>
  <si>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</si>
  <si>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</si>
  <si>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</si>
  <si>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</si>
  <si>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</si>
  <si>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</si>
  <si>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</si>
  <si>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</si>
  <si>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</si>
  <si>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</si>
  <si>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</si>
  <si>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</si>
  <si>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</si>
  <si>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</si>
  <si>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</si>
  <si>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</si>
  <si>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</si>
  <si>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</si>
  <si>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</si>
  <si>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</si>
  <si>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</si>
  <si>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</si>
  <si>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</si>
  <si>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</si>
  <si>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</si>
  <si>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</si>
  <si>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</si>
  <si>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</si>
  <si>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</si>
  <si>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</si>
  <si>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</si>
  <si>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</si>
  <si>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</si>
  <si>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</si>
  <si>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</si>
  <si>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</si>
  <si>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</si>
  <si>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</si>
  <si>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</si>
  <si>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</si>
  <si>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</si>
  <si>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</si>
  <si>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</si>
  <si>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</si>
  <si>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</si>
  <si>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</si>
  <si>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</si>
  <si>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</si>
  <si>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</si>
  <si>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</si>
  <si>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</si>
  <si>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</si>
  <si>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</si>
  <si>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</si>
  <si>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</si>
  <si>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</si>
  <si>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</si>
  <si>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</si>
  <si>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</si>
  <si>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</si>
  <si>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</si>
  <si>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</si>
  <si>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</si>
  <si>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</si>
  <si>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</si>
  <si>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</si>
  <si>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</si>
  <si>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</si>
  <si>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</si>
  <si>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</si>
  <si>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</si>
  <si>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</si>
  <si>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</si>
  <si>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</si>
  <si>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</si>
  <si>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</si>
  <si>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</si>
  <si>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</si>
  <si>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</si>
  <si>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</si>
  <si>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</si>
  <si>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</si>
  <si>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</si>
  <si>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</si>
  <si>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</si>
  <si>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</si>
  <si>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</si>
  <si>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</si>
  <si>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</si>
  <si>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</si>
  <si>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</si>
  <si>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</si>
  <si>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</si>
  <si>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</si>
  <si>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</si>
  <si>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</si>
  <si>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</si>
  <si>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</si>
  <si>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</si>
  <si>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</si>
  <si>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</si>
  <si>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</si>
  <si>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</si>
  <si>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</si>
  <si>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</si>
  <si>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</si>
  <si>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</si>
  <si>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</si>
  <si>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</si>
  <si>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</si>
  <si>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</si>
  <si>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</si>
  <si>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</si>
  <si>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</si>
  <si>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</si>
  <si>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</si>
  <si>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</si>
  <si>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</si>
  <si>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</si>
  <si>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</si>
  <si>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</si>
  <si>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</si>
  <si>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</si>
  <si>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</si>
  <si>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</si>
  <si>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</si>
  <si>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</si>
  <si>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</si>
  <si>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</si>
  <si>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</si>
  <si>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</si>
  <si>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</si>
  <si>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</si>
  <si>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</si>
  <si>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</si>
  <si>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</si>
  <si>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</si>
  <si>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</si>
  <si>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</si>
  <si>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</si>
  <si>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</si>
  <si>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</si>
  <si>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</si>
  <si>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</si>
  <si>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</si>
  <si>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</si>
  <si>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</si>
  <si>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</si>
  <si>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</si>
  <si>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</si>
  <si>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</si>
  <si>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</si>
  <si>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</si>
  <si>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</si>
  <si>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</si>
  <si>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</si>
  <si>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</si>
  <si>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</si>
  <si>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</si>
  <si>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</si>
  <si>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</si>
  <si>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</si>
  <si>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</si>
  <si>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</si>
  <si>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</si>
  <si>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</si>
  <si>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</si>
  <si>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</si>
  <si>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</si>
  <si>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</si>
  <si>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</si>
  <si>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</si>
  <si>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</si>
  <si>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</si>
  <si>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</si>
  <si>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</si>
  <si>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</si>
  <si>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</si>
  <si>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</si>
  <si>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</si>
  <si>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</si>
  <si>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</si>
  <si>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</si>
  <si>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</si>
  <si>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</si>
  <si>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</si>
  <si>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</si>
  <si>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</si>
  <si>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</si>
  <si>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</si>
  <si>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</si>
  <si>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</si>
  <si>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</si>
  <si>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</si>
  <si>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</si>
  <si>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</si>
  <si>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</si>
  <si>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</si>
  <si>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</si>
  <si>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</si>
  <si>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</si>
  <si>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</si>
  <si>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</si>
  <si>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</si>
  <si>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</si>
  <si>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</si>
  <si>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</si>
  <si>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</si>
  <si>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</si>
  <si>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</si>
  <si>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</si>
  <si>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</si>
  <si>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</si>
  <si>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</si>
  <si>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</si>
  <si>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</si>
  <si>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</si>
  <si>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</si>
  <si>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</si>
  <si>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</si>
  <si>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</si>
  <si>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</si>
  <si>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</si>
  <si>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</si>
  <si>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</si>
  <si>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</si>
  <si>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</si>
  <si>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</si>
  <si>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</si>
  <si>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</si>
  <si>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</si>
  <si>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</si>
  <si>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</si>
  <si>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</si>
  <si>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</si>
  <si>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</si>
  <si>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</si>
  <si>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</si>
  <si>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</si>
  <si>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</si>
  <si>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</si>
  <si>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</si>
  <si>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</si>
  <si>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</si>
  <si>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</si>
  <si>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</si>
  <si>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</si>
  <si>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</si>
  <si>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</si>
  <si>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</si>
  <si>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</si>
  <si>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</si>
  <si>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</si>
  <si>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</si>
  <si>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</si>
  <si>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</si>
  <si>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</si>
  <si>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</si>
  <si>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</si>
  <si>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</si>
  <si>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</si>
  <si>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</si>
  <si>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</si>
  <si>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</si>
  <si>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</si>
  <si>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</si>
  <si>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</si>
  <si>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</si>
  <si>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</si>
  <si>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</si>
  <si>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</si>
  <si>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</si>
  <si>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</si>
  <si>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</si>
  <si>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</si>
  <si>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</si>
  <si>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</si>
  <si>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</si>
  <si>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</si>
  <si>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</si>
  <si>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</si>
  <si>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</si>
  <si>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</si>
  <si>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</si>
  <si>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</si>
  <si>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</si>
  <si>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</si>
  <si>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</si>
  <si>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</si>
  <si>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</si>
  <si>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</si>
  <si>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</si>
  <si>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</si>
  <si>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</si>
  <si>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</si>
  <si>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</si>
  <si>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</si>
  <si>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</si>
  <si>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</si>
  <si>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</si>
  <si>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</si>
  <si>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</si>
  <si>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</si>
  <si>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</si>
  <si>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</si>
  <si>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</si>
  <si>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</si>
  <si>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</si>
  <si>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</si>
  <si>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</si>
  <si>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</si>
  <si>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</si>
  <si>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</si>
  <si>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</si>
  <si>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</si>
  <si>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</si>
  <si>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</si>
  <si>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</si>
  <si>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</si>
  <si>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</si>
  <si>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</si>
  <si>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</si>
  <si>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</si>
  <si>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</si>
  <si>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</si>
  <si>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</si>
  <si>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</si>
  <si>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</si>
  <si>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</si>
  <si>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</si>
  <si>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</si>
  <si>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</si>
  <si>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</si>
  <si>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</si>
  <si>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</si>
  <si>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</si>
  <si>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</si>
  <si>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</si>
  <si>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</si>
  <si>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</si>
  <si>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</si>
  <si>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</si>
  <si>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</si>
  <si>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</si>
  <si>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</si>
  <si>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</si>
  <si>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</si>
  <si>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</si>
  <si>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</si>
  <si>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</si>
  <si>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</si>
  <si>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</si>
  <si>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</si>
  <si>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</si>
  <si>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</si>
  <si>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</si>
  <si>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</si>
  <si>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</si>
  <si>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</si>
  <si>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</si>
  <si>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</si>
  <si>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</si>
  <si>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</si>
  <si>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</si>
  <si>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</si>
  <si>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</si>
  <si>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</si>
  <si>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</si>
  <si>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</si>
  <si>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</si>
  <si>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</si>
  <si>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</si>
  <si>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</si>
  <si>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</si>
  <si>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</si>
  <si>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</si>
  <si>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</si>
  <si>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</si>
  <si>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</si>
  <si>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</si>
  <si>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</si>
  <si>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</si>
  <si>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</si>
  <si>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</si>
  <si>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</si>
  <si>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</si>
  <si>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</si>
  <si>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</si>
  <si>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</si>
  <si>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</si>
  <si>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</si>
  <si>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</si>
  <si>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</si>
  <si>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</si>
  <si>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</si>
  <si>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</si>
  <si>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</si>
  <si>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</si>
  <si>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</si>
  <si>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</si>
  <si>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</si>
  <si>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</si>
  <si>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</si>
  <si>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</si>
  <si>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</si>
  <si>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</si>
  <si>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</si>
  <si>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</si>
  <si>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</si>
  <si>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</si>
  <si>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</si>
  <si>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</si>
  <si>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</si>
  <si>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</si>
  <si>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</si>
  <si>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</si>
  <si>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</si>
  <si>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</si>
  <si>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</si>
  <si>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</si>
  <si>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</si>
  <si>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</si>
  <si>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</si>
  <si>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</si>
  <si>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</si>
  <si>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</si>
  <si>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</si>
  <si>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</si>
  <si>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</si>
  <si>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</si>
  <si>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</si>
  <si>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</si>
  <si>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</si>
  <si>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</si>
  <si>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</si>
  <si>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</si>
  <si>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</si>
  <si>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</si>
  <si>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</si>
  <si>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</si>
  <si>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</si>
  <si>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</si>
  <si>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</si>
  <si>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</si>
  <si>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</si>
  <si>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</si>
  <si>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</si>
  <si>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</si>
  <si>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</si>
  <si>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</si>
  <si>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</si>
  <si>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</si>
  <si>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</si>
  <si>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</si>
  <si>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</si>
  <si>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</si>
  <si>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</si>
  <si>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</si>
  <si>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</si>
  <si>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</si>
  <si>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</si>
  <si>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</si>
  <si>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</si>
  <si>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</si>
  <si>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</si>
  <si>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</si>
  <si>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</si>
  <si>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</si>
  <si>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</si>
  <si>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</si>
  <si>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</si>
  <si>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</si>
  <si>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</si>
  <si>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</si>
  <si>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</si>
  <si>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</si>
  <si>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</si>
  <si>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</si>
  <si>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</si>
  <si>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</si>
  <si>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</si>
  <si>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</si>
  <si>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</si>
  <si>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</si>
  <si>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</si>
  <si>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</si>
  <si>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</si>
  <si>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</si>
  <si>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</si>
  <si>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</si>
  <si>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</si>
  <si>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</si>
  <si>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</si>
  <si>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</si>
  <si>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</si>
  <si>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</si>
  <si>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</si>
  <si>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</si>
  <si>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</si>
  <si>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</si>
  <si>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</si>
  <si>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</si>
  <si>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</si>
  <si>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</si>
  <si>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</si>
  <si>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</si>
  <si>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</si>
  <si>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</si>
  <si>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</si>
  <si>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</si>
  <si>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</si>
  <si>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</si>
  <si>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</si>
  <si>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</si>
  <si>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</si>
  <si>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</si>
  <si>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</si>
  <si>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</si>
  <si>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</si>
  <si>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</si>
  <si>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</si>
  <si>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</si>
  <si>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</si>
  <si>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</si>
  <si>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</si>
  <si>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</si>
  <si>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</si>
  <si>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</si>
  <si>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</si>
  <si>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</si>
  <si>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</si>
  <si>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</si>
  <si>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</si>
  <si>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</si>
  <si>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</si>
  <si>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</si>
  <si>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</si>
  <si>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</si>
  <si>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</si>
  <si>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</si>
  <si>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</si>
  <si>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</si>
  <si>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</si>
  <si>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</si>
  <si>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</si>
  <si>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</si>
  <si>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</si>
  <si>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</si>
  <si>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</si>
  <si>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</si>
  <si>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</si>
  <si>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</si>
  <si>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</si>
  <si>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</si>
  <si>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</si>
  <si>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</si>
  <si>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</si>
  <si>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</si>
  <si>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</si>
  <si>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</si>
  <si>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</si>
  <si>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</si>
  <si>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</si>
  <si>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</si>
  <si>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</si>
  <si>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</si>
  <si>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</si>
  <si>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</si>
  <si>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</si>
  <si>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</si>
  <si>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</si>
  <si>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</si>
  <si>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</si>
  <si>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</si>
  <si>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</si>
  <si>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</si>
  <si>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</si>
  <si>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</si>
  <si>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</si>
  <si>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</si>
  <si>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</si>
  <si>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</si>
  <si>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</si>
  <si>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</si>
  <si>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</si>
  <si>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</si>
  <si>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</si>
  <si>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</si>
  <si>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</si>
  <si>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</si>
  <si>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</si>
  <si>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</si>
  <si>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</si>
  <si>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</si>
  <si>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</si>
  <si>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</si>
  <si>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</si>
  <si>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</si>
  <si>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</si>
  <si>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</si>
  <si>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</si>
  <si>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</si>
  <si>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</si>
  <si>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</si>
  <si>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</si>
  <si>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</si>
  <si>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</si>
  <si>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</si>
  <si>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</si>
  <si>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</si>
  <si>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</si>
  <si>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</si>
  <si>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</si>
  <si>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</si>
  <si>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</si>
  <si>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</si>
  <si>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</si>
  <si>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</si>
  <si>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</si>
  <si>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</si>
  <si>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</si>
  <si>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</si>
  <si>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</si>
  <si>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</si>
  <si>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</si>
  <si>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</si>
  <si>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</si>
  <si>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</si>
  <si>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</si>
  <si>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</si>
  <si>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</si>
  <si>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</si>
  <si>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</si>
  <si>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</si>
  <si>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</si>
  <si>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</si>
  <si>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</si>
  <si>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</si>
  <si>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</si>
  <si>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</si>
  <si>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</si>
  <si>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</si>
  <si>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</si>
  <si>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</si>
  <si>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</si>
  <si>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</si>
  <si>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</si>
  <si>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</si>
  <si>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</si>
  <si>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</si>
  <si>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</si>
  <si>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</si>
  <si>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</si>
  <si>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</si>
  <si>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</si>
  <si>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</si>
  <si>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</si>
  <si>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</si>
  <si>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</si>
  <si>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</si>
  <si>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</si>
  <si>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</si>
  <si>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</si>
  <si>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</si>
  <si>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</si>
  <si>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</si>
  <si>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</si>
  <si>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</si>
  <si>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</si>
  <si>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</si>
  <si>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</si>
  <si>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</si>
  <si>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</si>
  <si>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</si>
  <si>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</si>
  <si>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</si>
  <si>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</si>
  <si>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</si>
  <si>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</si>
  <si>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</si>
  <si>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</si>
  <si>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</si>
  <si>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</si>
  <si>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</si>
  <si>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</si>
  <si>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</si>
  <si>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</si>
  <si>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</si>
  <si>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</si>
  <si>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</si>
  <si>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</si>
  <si>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</si>
  <si>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</si>
  <si>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</si>
  <si>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</si>
  <si>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</si>
  <si>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</si>
  <si>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</si>
  <si>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</si>
  <si>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</si>
  <si>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</si>
  <si>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</si>
  <si>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</si>
  <si>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</si>
  <si>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</si>
  <si>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</si>
  <si>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</si>
  <si>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</si>
  <si>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</si>
  <si>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</si>
  <si>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</si>
  <si>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</si>
  <si>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</si>
  <si>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</si>
  <si>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</si>
  <si>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</si>
  <si>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</si>
  <si>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</si>
  <si>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</si>
  <si>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</si>
  <si>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</si>
  <si>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</si>
  <si>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</si>
  <si>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</si>
  <si>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</si>
  <si>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</si>
  <si>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</si>
  <si>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</si>
  <si>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</si>
  <si>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</si>
  <si>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</si>
  <si>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</si>
  <si>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</si>
  <si>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</si>
  <si>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</si>
  <si>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</si>
  <si>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</si>
  <si>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</si>
  <si>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</si>
  <si>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</si>
  <si>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</si>
  <si>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</si>
  <si>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</si>
  <si>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</si>
  <si>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</si>
  <si>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</si>
  <si>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</si>
  <si>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</si>
  <si>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</si>
  <si>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</si>
  <si>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</si>
  <si>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</si>
  <si>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</si>
  <si>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</si>
  <si>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</si>
  <si>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</si>
  <si>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</si>
  <si>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</si>
  <si>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</si>
  <si>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</si>
  <si>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</si>
  <si>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</si>
  <si>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</si>
  <si>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</si>
  <si>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</si>
  <si>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</si>
  <si>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</si>
  <si>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</si>
  <si>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</si>
  <si>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</si>
  <si>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</si>
  <si>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</si>
  <si>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</si>
  <si>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</si>
  <si>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</si>
  <si>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</si>
  <si>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</si>
  <si>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</si>
  <si>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</si>
  <si>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</si>
  <si>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</si>
  <si>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</si>
  <si>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</si>
  <si>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</si>
  <si>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</si>
  <si>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</si>
  <si>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</si>
  <si>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</si>
  <si>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</si>
  <si>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</si>
  <si>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</si>
  <si>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</si>
  <si>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</si>
  <si>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</si>
  <si>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</si>
  <si>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</si>
  <si>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</si>
  <si>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</si>
  <si>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</si>
  <si>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</si>
  <si>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</si>
  <si>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</si>
  <si>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</si>
  <si>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</si>
  <si>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</si>
  <si>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</si>
  <si>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</si>
  <si>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</si>
  <si>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</si>
  <si>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</si>
  <si>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</si>
  <si>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</si>
  <si>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</si>
  <si>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</si>
  <si>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</si>
  <si>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</si>
  <si>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</si>
  <si>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</si>
  <si>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</si>
  <si>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</si>
  <si>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</si>
  <si>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</si>
  <si>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</si>
  <si>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</si>
  <si>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</si>
  <si>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</si>
  <si>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</si>
  <si>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</si>
  <si>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</si>
  <si>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</si>
  <si>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</si>
  <si>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</si>
  <si>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</si>
  <si>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</si>
  <si>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</si>
  <si>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</si>
  <si>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</si>
  <si>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</si>
  <si>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</si>
  <si>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</si>
  <si>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</si>
  <si>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</si>
  <si>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</si>
  <si>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</si>
  <si>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</si>
  <si>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</si>
  <si>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</si>
  <si>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</si>
  <si>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</si>
  <si>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</si>
  <si>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</si>
  <si>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</si>
  <si>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</si>
  <si>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</si>
  <si>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</si>
  <si>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</si>
  <si>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</si>
  <si>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</si>
  <si>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</si>
  <si>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</si>
  <si>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</si>
  <si>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</si>
  <si>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</si>
  <si>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</si>
  <si>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</si>
  <si>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</si>
  <si>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</si>
  <si>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</si>
  <si>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</si>
  <si>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</si>
  <si>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</si>
  <si>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</si>
  <si>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</si>
  <si>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</si>
  <si>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</si>
  <si>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</si>
  <si>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</si>
  <si>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</si>
  <si>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</si>
  <si>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</si>
  <si>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</si>
  <si>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</si>
  <si>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</si>
  <si>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</si>
  <si>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</si>
  <si>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</si>
  <si>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</si>
  <si>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</si>
  <si>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</si>
  <si>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</si>
  <si>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</si>
  <si>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</si>
  <si>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</si>
  <si>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</si>
  <si>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</si>
  <si>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</si>
  <si>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</si>
  <si>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</si>
  <si>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</si>
  <si>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</si>
  <si>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</si>
  <si>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</si>
  <si>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</si>
  <si>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</si>
  <si>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</si>
  <si>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</si>
  <si>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</si>
  <si>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</si>
  <si>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</si>
  <si>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</si>
  <si>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</si>
  <si>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</si>
  <si>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</si>
  <si>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</si>
  <si>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</si>
  <si>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</si>
  <si>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</si>
  <si>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</si>
  <si>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</si>
  <si>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</si>
  <si>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</si>
  <si>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</si>
  <si>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</si>
  <si>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</si>
  <si>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</si>
  <si>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</si>
  <si>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</si>
  <si>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</si>
  <si>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</si>
  <si>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</si>
  <si>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</si>
  <si>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</si>
  <si>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</si>
  <si>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</si>
  <si>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</si>
  <si>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</si>
  <si>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</si>
  <si>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</si>
  <si>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</si>
  <si>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</si>
  <si>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</si>
  <si>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</si>
  <si>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</si>
  <si>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</si>
  <si>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</si>
  <si>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</si>
  <si>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</si>
  <si>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</si>
  <si>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</si>
  <si>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</si>
  <si>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</si>
  <si>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</si>
  <si>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</si>
  <si>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</si>
  <si>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</si>
  <si>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</si>
  <si>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</si>
  <si>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</si>
  <si>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</si>
  <si>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</si>
  <si>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</si>
  <si>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</si>
  <si>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</si>
  <si>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</si>
  <si>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</si>
  <si>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</si>
  <si>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</si>
  <si>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</si>
  <si>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</si>
  <si>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</si>
  <si>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</si>
  <si>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</si>
  <si>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</si>
  <si>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</si>
  <si>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</si>
  <si>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</si>
  <si>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</si>
  <si>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</si>
  <si>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</si>
  <si>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</si>
  <si>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</si>
  <si>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</si>
  <si>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</si>
  <si>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</si>
  <si>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</si>
  <si>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</si>
  <si>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</si>
  <si>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</si>
  <si>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</si>
  <si>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</si>
  <si>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</si>
  <si>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</si>
  <si>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</si>
  <si>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</si>
  <si>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</si>
  <si>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</si>
  <si>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</si>
  <si>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</si>
  <si>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</si>
  <si>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</si>
  <si>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</si>
  <si>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</si>
  <si>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</si>
  <si>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</si>
  <si>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</si>
  <si>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</si>
  <si>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</si>
  <si>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</si>
  <si>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</si>
  <si>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</si>
  <si>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</si>
  <si>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</si>
  <si>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</si>
  <si>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</si>
  <si>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</si>
  <si>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</si>
  <si>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</si>
  <si>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</si>
  <si>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</si>
  <si>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</si>
  <si>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</si>
  <si>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</si>
  <si>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</si>
  <si>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</si>
  <si>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</si>
  <si>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</si>
  <si>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</si>
  <si>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</si>
  <si>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</si>
  <si>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</si>
  <si>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</si>
  <si>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</si>
  <si>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</si>
  <si>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</si>
  <si>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</si>
  <si>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</si>
  <si>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</si>
  <si>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</si>
  <si>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</si>
  <si>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</si>
  <si>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</si>
  <si>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</si>
  <si>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</si>
  <si>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</si>
  <si>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</si>
  <si>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</si>
  <si>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</si>
  <si>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</si>
  <si>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</si>
  <si>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</si>
  <si>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</si>
  <si>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</si>
  <si>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</si>
  <si>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</si>
  <si>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</si>
  <si>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</si>
  <si>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</si>
  <si>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</si>
  <si>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</si>
  <si>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</si>
  <si>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</si>
  <si>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</si>
  <si>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</si>
  <si>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</si>
  <si>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</si>
  <si>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</si>
  <si>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</si>
  <si>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</si>
  <si>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</si>
  <si>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</si>
  <si>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</si>
  <si>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</si>
  <si>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</si>
  <si>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</si>
  <si>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</si>
  <si>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</si>
  <si>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</si>
  <si>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</si>
  <si>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</si>
  <si>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</si>
  <si>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</si>
  <si>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</si>
  <si>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</si>
  <si>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</si>
  <si>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</si>
  <si>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</si>
  <si>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</si>
  <si>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</si>
  <si>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</si>
  <si>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</si>
  <si>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</si>
  <si>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</si>
  <si>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</si>
  <si>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</si>
  <si>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</si>
  <si>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</si>
  <si>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</si>
  <si>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</si>
  <si>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</si>
  <si>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</si>
  <si>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</si>
  <si>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</si>
  <si>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</si>
  <si>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</si>
  <si>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</si>
  <si>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</si>
  <si>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</si>
  <si>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</si>
  <si>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</si>
  <si>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</si>
  <si>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</si>
  <si>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</si>
  <si>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</si>
  <si>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</si>
  <si>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</si>
  <si>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</si>
  <si>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</si>
  <si>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</si>
  <si>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</si>
  <si>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</si>
  <si>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</si>
  <si>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</si>
  <si>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</si>
  <si>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</si>
  <si>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</si>
  <si>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</si>
  <si>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</si>
  <si>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</si>
  <si>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</si>
  <si>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</si>
  <si>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</si>
  <si>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</si>
  <si>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</si>
  <si>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</si>
  <si>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</si>
  <si>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</si>
  <si>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</si>
  <si>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</si>
  <si>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</si>
  <si>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</si>
  <si>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</si>
  <si>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</si>
  <si>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</si>
  <si>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</si>
  <si>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</si>
  <si>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</si>
  <si>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</si>
  <si>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</si>
  <si>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</si>
  <si>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</si>
  <si>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</si>
  <si>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</si>
  <si>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</si>
  <si>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</si>
  <si>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</si>
  <si>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</si>
  <si>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</si>
  <si>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</si>
  <si>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</si>
  <si>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</si>
  <si>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</si>
  <si>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</si>
  <si>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</si>
  <si>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</si>
  <si>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</si>
  <si>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</si>
  <si>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</si>
  <si>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</si>
  <si>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</si>
  <si>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</si>
  <si>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</si>
  <si>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</si>
  <si>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</si>
  <si>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</si>
  <si>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</si>
  <si>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</si>
  <si>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</si>
  <si>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</si>
  <si>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</si>
  <si>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</si>
  <si>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</si>
  <si>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</si>
  <si>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</si>
  <si>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</si>
  <si>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</si>
  <si>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</si>
  <si>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</si>
  <si>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</si>
  <si>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</si>
  <si>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</si>
  <si>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</si>
  <si>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</si>
  <si>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</si>
  <si>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</si>
  <si>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</si>
  <si>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</si>
  <si>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</si>
  <si>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</si>
  <si>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</si>
  <si>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</si>
  <si>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</si>
  <si>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</si>
  <si>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</si>
  <si>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</si>
  <si>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</si>
  <si>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</si>
  <si>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</si>
  <si>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</si>
  <si>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</si>
  <si>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</si>
  <si>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</si>
  <si>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</si>
  <si>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</si>
  <si>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</si>
  <si>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</si>
  <si>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</si>
  <si>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</si>
  <si>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</si>
  <si>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</si>
  <si>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</si>
  <si>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</si>
  <si>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</si>
  <si>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</si>
  <si>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</si>
  <si>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</si>
  <si>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</si>
  <si>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</si>
  <si>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</si>
  <si>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</si>
  <si>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</si>
  <si>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</si>
  <si>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</si>
  <si>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</si>
  <si>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</si>
  <si>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</si>
  <si>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</si>
  <si>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</si>
  <si>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</si>
  <si>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</si>
  <si>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</si>
  <si>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</si>
  <si>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</si>
  <si>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</si>
  <si>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</si>
  <si>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</si>
  <si>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</si>
  <si>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</si>
  <si>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</si>
  <si>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</si>
  <si>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</si>
  <si>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</si>
  <si>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</si>
  <si>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</si>
  <si>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</si>
  <si>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</si>
  <si>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</si>
  <si>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</si>
  <si>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</si>
  <si>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</si>
  <si>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</si>
  <si>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</si>
  <si>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</si>
  <si>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</si>
  <si>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</si>
  <si>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</si>
  <si>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</si>
  <si>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</si>
  <si>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</si>
  <si>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</si>
  <si>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</si>
  <si>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</si>
  <si>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</si>
  <si>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</si>
  <si>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</si>
  <si>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</si>
  <si>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</si>
  <si>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</si>
  <si>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</si>
  <si>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</si>
  <si>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</si>
  <si>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</si>
  <si>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</si>
  <si>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</si>
  <si>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</si>
  <si>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</si>
  <si>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</si>
  <si>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</si>
  <si>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</si>
  <si>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</si>
  <si>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</si>
  <si>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</si>
  <si>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</si>
  <si>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</si>
  <si>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</si>
  <si>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</si>
  <si>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</si>
  <si>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</si>
  <si>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</si>
  <si>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</si>
  <si>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</si>
  <si>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</si>
  <si>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</si>
  <si>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</si>
  <si>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</si>
  <si>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</si>
  <si>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</si>
  <si>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</si>
  <si>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</si>
  <si>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</si>
  <si>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</si>
  <si>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</si>
  <si>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</si>
  <si>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</si>
  <si>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</si>
  <si>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</si>
  <si>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</si>
  <si>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</si>
  <si>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</si>
  <si>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</si>
  <si>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</si>
  <si>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</si>
  <si>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</si>
  <si>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</si>
  <si>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</si>
  <si>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</si>
  <si>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</si>
  <si>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</si>
  <si>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</si>
  <si>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</si>
  <si>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</si>
  <si>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</si>
  <si>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</si>
  <si>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</si>
  <si>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</si>
  <si>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</si>
  <si>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</si>
  <si>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</si>
  <si>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</si>
  <si>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</si>
  <si>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</si>
  <si>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</si>
  <si>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</si>
  <si>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</si>
  <si>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</si>
  <si>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</si>
  <si>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</si>
  <si>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</si>
  <si>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</si>
  <si>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</si>
  <si>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</si>
  <si>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</si>
  <si>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</si>
  <si>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</si>
  <si>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</si>
  <si>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</si>
  <si>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</si>
  <si>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</si>
  <si>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</si>
  <si>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</si>
  <si>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</si>
  <si>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</si>
  <si>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</si>
  <si>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</si>
  <si>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</si>
  <si>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</si>
  <si>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</si>
  <si>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</si>
  <si>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</si>
  <si>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</si>
  <si>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</si>
  <si>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</si>
  <si>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</si>
  <si>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</si>
  <si>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</si>
  <si>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</si>
  <si>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</si>
  <si>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</si>
  <si>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</si>
  <si>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</si>
  <si>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</si>
  <si>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</si>
  <si>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</si>
  <si>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</si>
  <si>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</si>
  <si>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</si>
  <si>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</si>
  <si>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</si>
  <si>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</si>
  <si>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</si>
  <si>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</si>
  <si>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</si>
  <si>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</si>
  <si>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</si>
  <si>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</si>
  <si>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</si>
  <si>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</si>
  <si>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</si>
  <si>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</si>
  <si>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</si>
  <si>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</si>
  <si>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</si>
  <si>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</si>
  <si>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</si>
  <si>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</si>
  <si>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</si>
  <si>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</si>
  <si>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</si>
  <si>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</si>
  <si>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</si>
  <si>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</si>
  <si>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</si>
  <si>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</si>
  <si>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</si>
  <si>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</si>
  <si>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</si>
  <si>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</si>
  <si>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</si>
  <si>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</si>
  <si>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</si>
  <si>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</si>
  <si>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</si>
  <si>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</si>
  <si>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</si>
  <si>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</si>
  <si>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</si>
  <si>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</si>
  <si>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</si>
  <si>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</si>
  <si>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</si>
  <si>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</si>
  <si>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</si>
  <si>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</si>
  <si>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</si>
  <si>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</si>
  <si>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</si>
  <si>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</si>
  <si>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</si>
  <si>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</si>
  <si>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</si>
  <si>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</si>
  <si>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</si>
  <si>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</si>
  <si>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</si>
  <si>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</si>
  <si>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</si>
  <si>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</si>
  <si>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</si>
  <si>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</si>
  <si>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</si>
  <si>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</si>
  <si>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</si>
  <si>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</si>
  <si>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</si>
  <si>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</si>
  <si>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</si>
  <si>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</si>
  <si>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</si>
  <si>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</si>
  <si>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</si>
  <si>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</si>
  <si>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</si>
  <si>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</si>
  <si>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</si>
  <si>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</si>
  <si>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</si>
  <si>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</si>
  <si>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</si>
  <si>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</si>
  <si>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</si>
  <si>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</si>
  <si>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</si>
  <si>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</si>
  <si>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</si>
  <si>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</si>
  <si>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</si>
  <si>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</si>
  <si>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</si>
  <si>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</si>
  <si>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</si>
  <si>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</si>
  <si>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</si>
  <si>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</si>
  <si>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</si>
  <si>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</si>
  <si>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</si>
  <si>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</si>
  <si>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</si>
  <si>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</si>
  <si>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</si>
  <si>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</si>
  <si>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</si>
  <si>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</si>
  <si>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</si>
  <si>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</si>
  <si>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</si>
  <si>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</si>
  <si>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</si>
  <si>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</si>
  <si>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</si>
  <si>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</si>
  <si>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</si>
  <si>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</si>
  <si>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</si>
  <si>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</si>
  <si>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</si>
  <si>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</si>
  <si>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</si>
  <si>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</si>
  <si>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</si>
  <si>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</si>
  <si>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</si>
  <si>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</si>
  <si>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</si>
  <si>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</si>
  <si>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</si>
  <si>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</si>
  <si>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</si>
  <si>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</si>
  <si>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</si>
  <si>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</si>
  <si>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</si>
  <si>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</si>
  <si>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</si>
  <si>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</si>
  <si>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</si>
  <si>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</si>
  <si>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</si>
  <si>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</si>
  <si>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</si>
  <si>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</si>
  <si>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</si>
  <si>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</si>
  <si>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</si>
  <si>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</si>
  <si>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</si>
  <si>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</si>
  <si>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</si>
  <si>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</si>
  <si>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</si>
  <si>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</si>
  <si>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</si>
  <si>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</si>
  <si>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</si>
  <si>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</si>
  <si>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</si>
  <si>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</si>
  <si>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</si>
  <si>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</si>
  <si>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</si>
  <si>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</si>
  <si>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</si>
  <si>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</si>
  <si>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</si>
  <si>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</si>
  <si>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</si>
  <si>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</si>
  <si>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</si>
  <si>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</si>
  <si>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</si>
  <si>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</si>
  <si>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</si>
  <si>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</si>
  <si>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</si>
  <si>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</si>
  <si>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</si>
  <si>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</si>
  <si>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</si>
  <si>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</si>
  <si>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</si>
  <si>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</si>
  <si>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</si>
  <si>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</si>
  <si>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</si>
  <si>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</si>
  <si>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</si>
  <si>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</si>
  <si>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</si>
  <si>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</si>
  <si>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</si>
  <si>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</si>
  <si>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</si>
  <si>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</si>
  <si>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</si>
  <si>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</si>
  <si>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</si>
  <si>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</si>
  <si>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</si>
  <si>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</si>
  <si>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</si>
  <si>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</si>
  <si>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</si>
  <si>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</si>
  <si>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</si>
  <si>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</si>
  <si>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</si>
  <si>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</si>
  <si>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</si>
  <si>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</si>
  <si>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</si>
  <si>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</si>
  <si>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</si>
  <si>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</si>
  <si>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</si>
  <si>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</si>
  <si>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</si>
  <si>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</si>
  <si>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</si>
  <si>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</si>
  <si>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</si>
  <si>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</si>
  <si>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</si>
  <si>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</si>
  <si>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</si>
  <si>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</si>
  <si>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</si>
  <si>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</si>
  <si>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</si>
  <si>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</si>
  <si>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</si>
  <si>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</si>
  <si>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</si>
  <si>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</si>
  <si>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</si>
  <si>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</si>
  <si>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</si>
  <si>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</si>
  <si>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</si>
  <si>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</si>
  <si>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</si>
  <si>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</si>
  <si>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</si>
  <si>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</si>
  <si>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</si>
  <si>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</si>
  <si>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</si>
  <si>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</si>
  <si>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</si>
  <si>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</si>
  <si>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</si>
  <si>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</si>
  <si>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</si>
  <si>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</si>
  <si>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</si>
  <si>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</si>
  <si>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</si>
  <si>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</si>
  <si>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</si>
  <si>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</si>
  <si>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</si>
  <si>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</si>
  <si>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</si>
  <si>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</si>
  <si>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</si>
  <si>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</si>
  <si>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</si>
  <si>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</si>
  <si>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</si>
  <si>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</si>
  <si>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</si>
  <si>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</si>
  <si>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</si>
  <si>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</si>
  <si>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</si>
  <si>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</si>
  <si>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</si>
  <si>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</si>
  <si>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</si>
  <si>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</si>
  <si>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</si>
  <si>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</si>
  <si>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</si>
  <si>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</si>
  <si>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</si>
  <si>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</si>
  <si>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</si>
  <si>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</si>
  <si>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</si>
  <si>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</si>
  <si>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</si>
  <si>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</si>
  <si>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</si>
  <si>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</si>
  <si>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</si>
  <si>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</si>
  <si>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</si>
  <si>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</si>
  <si>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</si>
  <si>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</si>
  <si>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</si>
  <si>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</si>
  <si>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</si>
  <si>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</si>
  <si>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</si>
  <si>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</si>
  <si>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</si>
  <si>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</si>
  <si>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</si>
  <si>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</si>
  <si>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</si>
  <si>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</si>
  <si>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</si>
  <si>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</si>
  <si>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</si>
  <si>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</si>
  <si>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</si>
  <si>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</si>
  <si>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</si>
  <si>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</si>
  <si>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</si>
  <si>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</si>
  <si>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</si>
  <si>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</si>
  <si>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</si>
  <si>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</si>
  <si>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</si>
  <si>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</si>
  <si>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</si>
  <si>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</si>
  <si>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</si>
  <si>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</si>
  <si>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</si>
  <si>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</si>
  <si>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</si>
  <si>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</si>
  <si>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</si>
  <si>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</si>
  <si>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</si>
  <si>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</si>
  <si>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</si>
  <si>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</si>
  <si>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</si>
  <si>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</si>
  <si>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</si>
  <si>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</si>
  <si>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</si>
  <si>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</si>
  <si>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</si>
  <si>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</si>
  <si>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</si>
  <si>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</si>
  <si>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</si>
  <si>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</si>
  <si>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</si>
  <si>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</si>
  <si>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</si>
  <si>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</si>
  <si>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</si>
  <si>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</si>
  <si>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</si>
  <si>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</si>
  <si>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</si>
  <si>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</si>
  <si>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</si>
  <si>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</si>
  <si>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</si>
  <si>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</si>
  <si>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</si>
  <si>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</si>
  <si>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</si>
  <si>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</si>
  <si>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</si>
  <si>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</si>
  <si>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</si>
  <si>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</si>
  <si>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</si>
  <si>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</si>
  <si>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</si>
  <si>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</si>
  <si>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</si>
  <si>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</si>
  <si>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</si>
  <si>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</si>
  <si>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</si>
  <si>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</si>
  <si>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</si>
  <si>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</si>
  <si>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</si>
  <si>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</si>
  <si>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</si>
  <si>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</si>
  <si>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</si>
  <si>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</si>
  <si>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</si>
  <si>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</si>
  <si>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</si>
  <si>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</si>
  <si>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</si>
  <si>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</si>
  <si>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</si>
  <si>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</si>
  <si>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</si>
  <si>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</si>
  <si>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</si>
  <si>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</si>
  <si>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</si>
  <si>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</si>
  <si>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</si>
  <si>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</si>
  <si>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</si>
  <si>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</si>
  <si>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</si>
  <si>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</si>
  <si>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</si>
  <si>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</si>
  <si>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</si>
  <si>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</si>
  <si>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</si>
  <si>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</si>
  <si>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</si>
  <si>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</si>
  <si>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</si>
  <si>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</si>
  <si>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</si>
  <si>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</si>
  <si>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</si>
  <si>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</si>
  <si>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</si>
  <si>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</si>
  <si>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</si>
  <si>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</si>
  <si>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</si>
  <si>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</si>
  <si>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</si>
  <si>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</si>
  <si>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</si>
  <si>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</si>
  <si>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</si>
  <si>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</si>
  <si>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</si>
  <si>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</si>
  <si>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</si>
  <si>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</si>
  <si>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</si>
  <si>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</si>
  <si>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</si>
  <si>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</si>
  <si>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</si>
  <si>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</si>
  <si>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</si>
  <si>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</si>
  <si>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</si>
  <si>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</si>
  <si>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</si>
  <si>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</si>
  <si>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</si>
  <si>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</si>
  <si>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</si>
  <si>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</si>
  <si>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</si>
  <si>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</si>
  <si>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</si>
  <si>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</si>
  <si>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</si>
  <si>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</si>
  <si>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</si>
  <si>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</si>
  <si>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</si>
  <si>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</si>
  <si>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</si>
  <si>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</si>
  <si>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</si>
  <si>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</si>
  <si>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</si>
  <si>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</si>
  <si>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</si>
  <si>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</si>
  <si>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</si>
  <si>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</si>
  <si>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</si>
  <si>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</si>
  <si>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</si>
  <si>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</si>
  <si>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</si>
  <si>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</si>
  <si>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</si>
  <si>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</si>
  <si>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</si>
  <si>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</si>
  <si>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</si>
  <si>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</si>
  <si>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</si>
  <si>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</si>
  <si>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</si>
  <si>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</si>
  <si>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</si>
  <si>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</si>
  <si>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</si>
  <si>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</si>
  <si>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</si>
  <si>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</si>
  <si>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</si>
  <si>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</si>
  <si>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</si>
  <si>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</si>
  <si>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</si>
  <si>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</si>
  <si>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</si>
  <si>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</si>
  <si>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</si>
  <si>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</si>
  <si>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</si>
  <si>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</si>
  <si>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</si>
  <si>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</si>
  <si>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</si>
  <si>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</si>
  <si>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</si>
  <si>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</si>
  <si>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</si>
  <si>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</si>
  <si>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</si>
  <si>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</si>
  <si>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</si>
  <si>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</si>
  <si>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</si>
  <si>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</si>
  <si>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</si>
  <si>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</si>
  <si>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</si>
  <si>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</si>
  <si>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</si>
  <si>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</si>
  <si>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</si>
  <si>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</si>
  <si>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</si>
  <si>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</si>
  <si>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</si>
  <si>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</si>
  <si>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</si>
  <si>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</si>
  <si>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</si>
  <si>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</si>
  <si>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</si>
  <si>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</si>
  <si>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</si>
  <si>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</si>
  <si>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</si>
  <si>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</si>
  <si>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</si>
  <si>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</si>
  <si>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</si>
  <si>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</si>
  <si>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</si>
  <si>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</si>
  <si>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</si>
  <si>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</si>
  <si>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</si>
  <si>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</si>
  <si>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</si>
  <si>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</si>
  <si>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</si>
  <si>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</si>
  <si>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</si>
  <si>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</si>
  <si>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</si>
  <si>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</si>
  <si>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</si>
  <si>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</si>
  <si>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</si>
  <si>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</si>
  <si>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</si>
  <si>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</si>
  <si>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</si>
  <si>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</si>
  <si>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</si>
  <si>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</si>
  <si>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</si>
  <si>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</si>
  <si>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</si>
  <si>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</si>
  <si>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</si>
  <si>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</si>
  <si>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</si>
  <si>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</si>
  <si>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</si>
  <si>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</si>
  <si>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</si>
  <si>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</si>
  <si>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</si>
  <si>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</si>
  <si>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</si>
  <si>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</si>
  <si>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</si>
  <si>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</si>
  <si>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</si>
  <si>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</si>
  <si>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</si>
  <si>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</si>
  <si>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</si>
  <si>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</si>
  <si>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</si>
  <si>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</si>
  <si>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</si>
  <si>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</si>
  <si>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</si>
  <si>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</si>
  <si>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</si>
  <si>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</si>
  <si>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</si>
  <si>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</si>
  <si>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</si>
  <si>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</si>
  <si>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</si>
  <si>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</si>
  <si>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</si>
  <si>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</si>
  <si>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</si>
  <si>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</si>
  <si>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</si>
  <si>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</si>
  <si>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</si>
  <si>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</si>
  <si>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</si>
  <si>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</si>
  <si>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</si>
  <si>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</si>
  <si>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</si>
  <si>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</si>
  <si>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</si>
  <si>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</si>
  <si>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</si>
  <si>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</si>
  <si>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</si>
  <si>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</si>
  <si>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</si>
  <si>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</si>
  <si>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</si>
  <si>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</si>
  <si>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</si>
  <si>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</si>
  <si>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</si>
  <si>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</si>
  <si>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</si>
  <si>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</si>
  <si>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</si>
  <si>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</si>
  <si>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</si>
  <si>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</si>
  <si>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</si>
  <si>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</si>
  <si>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</si>
  <si>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</si>
  <si>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</si>
  <si>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</si>
  <si>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</si>
  <si>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</si>
  <si>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</si>
  <si>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</si>
  <si>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</si>
  <si>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</si>
  <si>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</si>
  <si>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</si>
  <si>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</si>
  <si>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</si>
  <si>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</si>
  <si>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</si>
  <si>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</si>
  <si>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</si>
  <si>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</si>
  <si>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</si>
  <si>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</si>
  <si>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</si>
  <si>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</si>
  <si>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</si>
  <si>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</si>
  <si>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</si>
  <si>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</si>
  <si>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</si>
  <si>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</si>
  <si>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</si>
  <si>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</si>
  <si>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</si>
  <si>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</si>
  <si>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</si>
  <si>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</si>
  <si>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</si>
  <si>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</si>
  <si>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</si>
  <si>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</si>
  <si>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</si>
  <si>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</si>
  <si>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</si>
  <si>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</si>
  <si>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</si>
  <si>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</si>
  <si>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</si>
  <si>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</si>
  <si>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</si>
  <si>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</si>
  <si>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</si>
  <si>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</si>
  <si>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</si>
  <si>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</si>
  <si>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</si>
  <si>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</si>
  <si>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</si>
  <si>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</si>
  <si>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</si>
  <si>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</si>
  <si>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</si>
  <si>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</si>
  <si>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</si>
  <si>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</si>
  <si>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</si>
  <si>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</si>
  <si>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</si>
  <si>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</si>
  <si>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</si>
  <si>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</si>
  <si>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</si>
  <si>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</si>
  <si>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</si>
  <si>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</si>
  <si>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</si>
  <si>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</si>
  <si>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</si>
  <si>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</si>
  <si>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</si>
  <si>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</si>
  <si>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</si>
  <si>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</si>
  <si>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</si>
  <si>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</si>
  <si>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</si>
  <si>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</si>
  <si>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</si>
  <si>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</si>
  <si>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</si>
  <si>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</si>
  <si>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</si>
  <si>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</si>
  <si>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</si>
  <si>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</si>
  <si>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</si>
  <si>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</si>
  <si>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</si>
  <si>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</si>
  <si>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</si>
  <si>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</si>
  <si>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</si>
  <si>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</si>
  <si>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</si>
  <si>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</si>
  <si>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</si>
  <si>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</si>
  <si>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</si>
  <si>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</si>
  <si>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</si>
  <si>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</si>
  <si>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</si>
  <si>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</si>
  <si>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</si>
  <si>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</si>
  <si>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</si>
  <si>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</si>
  <si>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</si>
  <si>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</si>
  <si>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</si>
  <si>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</si>
  <si>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</si>
  <si>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</si>
  <si>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</si>
  <si>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</si>
  <si>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</si>
  <si>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</si>
  <si>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</si>
  <si>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</si>
  <si>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</si>
  <si>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</si>
  <si>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</si>
  <si>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</si>
  <si>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</si>
  <si>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</si>
  <si>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</si>
  <si>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</si>
  <si>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</si>
  <si>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</si>
  <si>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</si>
  <si>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</si>
  <si>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</si>
  <si>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</si>
  <si>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</si>
  <si>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</si>
  <si>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</si>
  <si>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</si>
  <si>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</si>
  <si>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</si>
  <si>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</si>
  <si>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</si>
  <si>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</si>
  <si>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</si>
  <si>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</si>
  <si>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</si>
  <si>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</si>
  <si>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</si>
  <si>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</si>
  <si>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</si>
  <si>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</si>
  <si>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</si>
  <si>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</si>
  <si>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</si>
  <si>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</si>
  <si>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</si>
  <si>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</si>
  <si>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</si>
  <si>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</si>
  <si>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</si>
  <si>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</si>
  <si>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</si>
  <si>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</si>
  <si>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</si>
  <si>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</si>
  <si>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</si>
  <si>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</si>
  <si>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</si>
  <si>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</si>
  <si>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</si>
  <si>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</si>
  <si>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</si>
  <si>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</si>
  <si>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</si>
  <si>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</si>
  <si>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</si>
  <si>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</si>
  <si>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</si>
  <si>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</si>
  <si>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</si>
  <si>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</si>
  <si>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</si>
  <si>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</si>
  <si>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</si>
  <si>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</si>
  <si>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</si>
  <si>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</si>
  <si>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</si>
  <si>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</si>
  <si>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</si>
  <si>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</si>
  <si>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</si>
  <si>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</si>
  <si>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</si>
  <si>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</si>
  <si>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</si>
  <si>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</si>
  <si>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</si>
  <si>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</si>
  <si>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</si>
  <si>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</si>
  <si>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</si>
  <si>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</si>
  <si>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</si>
  <si>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</si>
  <si>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</si>
  <si>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</si>
  <si>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</si>
  <si>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</si>
  <si>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</si>
  <si>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</si>
  <si>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</si>
  <si>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</si>
  <si>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</si>
  <si>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</si>
  <si>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</si>
  <si>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</si>
  <si>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</si>
  <si>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</si>
  <si>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</si>
  <si>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</si>
  <si>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</si>
  <si>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</si>
  <si>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</si>
  <si>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</si>
  <si>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</si>
  <si>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</si>
  <si>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</si>
  <si>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</si>
  <si>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</si>
  <si>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</si>
  <si>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</si>
  <si>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</si>
  <si>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</si>
  <si>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</si>
  <si>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</si>
  <si>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</si>
  <si>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</si>
  <si>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</si>
  <si>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</si>
  <si>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</si>
  <si>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</si>
  <si>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</si>
  <si>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</si>
  <si>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</si>
  <si>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</si>
  <si>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</si>
  <si>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</si>
  <si>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</si>
  <si>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</si>
  <si>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</si>
  <si>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</si>
  <si>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</si>
  <si>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</si>
  <si>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</si>
  <si>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</si>
  <si>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</si>
  <si>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</si>
  <si>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</si>
  <si>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</si>
  <si>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</si>
  <si>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</si>
  <si>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</si>
  <si>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</si>
  <si>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</si>
  <si>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</si>
  <si>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</si>
  <si>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</si>
  <si>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</si>
  <si>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</si>
  <si>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</si>
  <si>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</si>
  <si>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</si>
  <si>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</si>
  <si>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</si>
  <si>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</si>
  <si>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</si>
  <si>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</si>
  <si>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</si>
  <si>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</si>
  <si>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</si>
  <si>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</si>
  <si>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</si>
  <si>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</si>
  <si>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</si>
  <si>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</si>
  <si>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</si>
  <si>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</si>
  <si>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</si>
  <si>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</si>
  <si>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</si>
  <si>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</si>
  <si>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</si>
  <si>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</si>
  <si>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</si>
  <si>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</si>
  <si>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</si>
  <si>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</si>
  <si>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</si>
  <si>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</si>
  <si>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</si>
  <si>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</si>
  <si>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</si>
  <si>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</si>
  <si>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</si>
  <si>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</si>
  <si>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</si>
  <si>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</si>
  <si>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</si>
  <si>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</si>
  <si>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</si>
  <si>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</si>
  <si>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</si>
  <si>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</si>
  <si>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</si>
  <si>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</si>
  <si>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</si>
  <si>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</si>
  <si>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</si>
  <si>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</si>
  <si>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</si>
  <si>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</si>
  <si>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</si>
  <si>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</si>
  <si>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</si>
  <si>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</si>
  <si>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</si>
  <si>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</si>
  <si>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</si>
  <si>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</si>
  <si>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</si>
  <si>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</si>
  <si>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</si>
  <si>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</si>
  <si>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</si>
  <si>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</si>
  <si>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</si>
  <si>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</si>
  <si>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</si>
  <si>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</si>
  <si>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</si>
  <si>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</si>
  <si>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</si>
  <si>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</si>
  <si>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</si>
  <si>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</si>
  <si>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</si>
  <si>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</si>
  <si>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</si>
  <si>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</si>
  <si>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</si>
  <si>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</si>
  <si>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</si>
  <si>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</si>
  <si>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</si>
  <si>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</si>
  <si>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</si>
  <si>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</si>
  <si>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</si>
  <si>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</si>
  <si>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</si>
  <si>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</si>
  <si>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</si>
  <si>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</si>
  <si>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</si>
  <si>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</si>
  <si>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</si>
  <si>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</si>
  <si>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</si>
  <si>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</si>
  <si>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</si>
  <si>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</si>
  <si>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</si>
  <si>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</si>
  <si>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</si>
  <si>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</si>
  <si>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</si>
  <si>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</si>
  <si>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</si>
  <si>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</si>
  <si>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</si>
  <si>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</si>
  <si>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</si>
  <si>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</si>
  <si>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</si>
  <si>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</si>
  <si>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</si>
  <si>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</si>
  <si>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</si>
  <si>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</si>
  <si>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</si>
  <si>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</si>
  <si>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</si>
  <si>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</si>
  <si>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</si>
  <si>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</si>
  <si>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</si>
  <si>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</si>
  <si>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</si>
  <si>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</si>
  <si>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</si>
  <si>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</si>
  <si>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</si>
  <si>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</si>
  <si>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</si>
  <si>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</si>
  <si>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</si>
  <si>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</si>
  <si>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</si>
  <si>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</si>
  <si>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</si>
  <si>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</si>
  <si>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</si>
  <si>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</si>
  <si>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</si>
  <si>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</si>
  <si>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</si>
  <si>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</si>
  <si>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</si>
  <si>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</si>
  <si>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</si>
  <si>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</si>
  <si>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</si>
  <si>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</si>
  <si>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</si>
  <si>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</si>
  <si>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</si>
  <si>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</si>
  <si>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</si>
  <si>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</si>
  <si>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</si>
  <si>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</si>
  <si>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</si>
  <si>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</si>
  <si>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</si>
  <si>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</si>
  <si>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</si>
  <si>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</si>
  <si>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</si>
  <si>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</si>
  <si>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</si>
  <si>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</si>
  <si>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</si>
  <si>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</si>
  <si>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</si>
  <si>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</si>
  <si>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</si>
  <si>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</si>
  <si>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</si>
  <si>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</si>
  <si>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</si>
  <si>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</si>
  <si>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</si>
  <si>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</si>
  <si>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</si>
  <si>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</si>
  <si>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</si>
  <si>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</si>
  <si>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</si>
  <si>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</si>
  <si>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</si>
  <si>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</si>
  <si>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</si>
  <si>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</si>
  <si>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</si>
  <si>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</si>
  <si>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</si>
  <si>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</si>
  <si>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</si>
  <si>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</si>
  <si>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</si>
  <si>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</si>
  <si>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</si>
  <si>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</si>
  <si>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</si>
  <si>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</si>
  <si>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</si>
  <si>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</si>
  <si>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</si>
  <si>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</si>
  <si>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</si>
  <si>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</si>
  <si>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</si>
  <si>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</si>
  <si>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</si>
  <si>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</si>
  <si>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</si>
  <si>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</si>
  <si>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</si>
  <si>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</si>
  <si>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</si>
  <si>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</si>
  <si>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</si>
  <si>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</si>
  <si>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</si>
  <si>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</si>
  <si>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</si>
  <si>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</si>
  <si>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</si>
  <si>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</si>
  <si>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</si>
  <si>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</si>
  <si>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</si>
  <si>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</si>
  <si>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</si>
  <si>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</si>
  <si>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</si>
  <si>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</si>
  <si>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</si>
  <si>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</si>
  <si>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</si>
  <si>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</si>
  <si>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</si>
  <si>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</si>
  <si>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</si>
  <si>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</si>
  <si>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</si>
  <si>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</si>
  <si>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</si>
  <si>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</si>
  <si>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</si>
  <si>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</si>
  <si>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</si>
  <si>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</si>
  <si>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</si>
  <si>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</si>
  <si>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</si>
  <si>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</si>
  <si>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</si>
  <si>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</si>
  <si>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</si>
  <si>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</si>
  <si>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</si>
  <si>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</si>
  <si>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</si>
  <si>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</si>
  <si>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</si>
  <si>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</si>
  <si>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</si>
  <si>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</si>
  <si>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</si>
  <si>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</si>
  <si>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</si>
  <si>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</si>
  <si>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</si>
  <si>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</si>
  <si>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</si>
  <si>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</si>
  <si>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</si>
  <si>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</si>
  <si>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</si>
  <si>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</si>
  <si>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</si>
  <si>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</si>
  <si>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</si>
  <si>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</si>
  <si>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</si>
  <si>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</si>
  <si>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</si>
  <si>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</si>
  <si>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</si>
  <si>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</si>
  <si>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</si>
  <si>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</si>
  <si>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</si>
  <si>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</si>
  <si>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</si>
  <si>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</si>
  <si>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</si>
  <si>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</si>
  <si>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</si>
  <si>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</si>
  <si>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</si>
  <si>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</si>
  <si>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</si>
  <si>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</si>
  <si>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</si>
  <si>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</si>
  <si>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</si>
  <si>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</si>
  <si>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</si>
  <si>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</si>
  <si>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</si>
  <si>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</si>
  <si>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</si>
  <si>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</si>
  <si>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</si>
  <si>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</si>
  <si>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</si>
  <si>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</si>
  <si>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</si>
  <si>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</si>
  <si>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</si>
  <si>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</si>
  <si>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</si>
  <si>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</si>
  <si>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</si>
  <si>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</si>
  <si>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</si>
  <si>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</si>
  <si>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</si>
  <si>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</si>
  <si>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</si>
  <si>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</si>
  <si>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</si>
  <si>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</si>
  <si>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</si>
  <si>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</si>
  <si>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</si>
  <si>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</si>
  <si>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</si>
  <si>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</si>
  <si>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</si>
  <si>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</si>
  <si>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</si>
  <si>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</si>
  <si>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</si>
  <si>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</si>
  <si>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</si>
  <si>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</si>
  <si>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</si>
  <si>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</si>
  <si>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</si>
  <si>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</si>
  <si>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</si>
  <si>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</si>
  <si>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</si>
  <si>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</si>
  <si>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</si>
  <si>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</si>
  <si>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</si>
  <si>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</si>
  <si>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</si>
  <si>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</si>
  <si>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</si>
  <si>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</si>
  <si>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</si>
  <si>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</si>
  <si>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</si>
  <si>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</si>
  <si>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</si>
  <si>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</si>
  <si>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</si>
  <si>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</si>
  <si>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</si>
  <si>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</si>
  <si>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</si>
  <si>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</si>
  <si>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</si>
  <si>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</si>
  <si>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</si>
  <si>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</si>
  <si>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</si>
  <si>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</si>
  <si>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</si>
  <si>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</si>
  <si>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</si>
  <si>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</si>
  <si>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</si>
  <si>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</si>
  <si>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</si>
  <si>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</si>
  <si>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</si>
  <si>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</si>
  <si>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</si>
  <si>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</si>
  <si>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</si>
  <si>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</si>
  <si>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</si>
  <si>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</si>
  <si>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</si>
  <si>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</si>
  <si>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</si>
  <si>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</si>
  <si>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</si>
  <si>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</si>
  <si>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</si>
  <si>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</si>
  <si>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</si>
  <si>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</si>
  <si>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</si>
  <si>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</si>
  <si>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</si>
  <si>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</si>
  <si>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</si>
  <si>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</si>
  <si>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</si>
  <si>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</si>
  <si>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</si>
  <si>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</si>
  <si>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</si>
  <si>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</si>
  <si>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</si>
  <si>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</si>
  <si>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</si>
  <si>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</si>
  <si>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</si>
  <si>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</si>
  <si>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</si>
  <si>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</si>
  <si>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</si>
  <si>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</si>
  <si>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</si>
  <si>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</si>
  <si>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</si>
  <si>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</si>
  <si>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</si>
  <si>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</si>
  <si>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</si>
  <si>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</si>
  <si>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</si>
  <si>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</si>
  <si>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</si>
  <si>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</si>
  <si>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</si>
  <si>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</si>
  <si>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</si>
  <si>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</si>
  <si>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</si>
  <si>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</si>
  <si>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</si>
  <si>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</si>
  <si>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</si>
  <si>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</si>
  <si>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</si>
  <si>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</si>
  <si>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</si>
  <si>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</si>
  <si>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</si>
  <si>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</si>
  <si>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</si>
  <si>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</si>
  <si>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</si>
  <si>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</si>
  <si>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</si>
  <si>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</si>
  <si>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</si>
  <si>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</si>
  <si>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</si>
  <si>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</si>
  <si>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</si>
  <si>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</si>
  <si>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</si>
  <si>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</si>
  <si>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</si>
  <si>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</si>
  <si>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</si>
  <si>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</si>
  <si>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</si>
  <si>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</si>
  <si>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</si>
  <si>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</si>
  <si>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</si>
  <si>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</si>
  <si>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</si>
  <si>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</si>
  <si>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</si>
  <si>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</si>
  <si>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</si>
  <si>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</si>
  <si>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</si>
  <si>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</si>
  <si>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</si>
  <si>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</si>
  <si>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</si>
  <si>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</si>
  <si>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</si>
  <si>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</si>
  <si>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</si>
  <si>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</si>
  <si>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</si>
  <si>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</si>
  <si>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</si>
  <si>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</si>
  <si>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</si>
  <si>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</si>
  <si>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</si>
  <si>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</si>
  <si>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</si>
  <si>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</si>
  <si>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</si>
  <si>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</si>
  <si>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</si>
  <si>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</si>
  <si>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</si>
  <si>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</si>
  <si>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</si>
  <si>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</si>
  <si>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</si>
  <si>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</si>
  <si>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</si>
  <si>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</si>
  <si>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</si>
  <si>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</si>
  <si>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</si>
  <si>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</si>
  <si>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</si>
  <si>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</si>
  <si>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</si>
  <si>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</si>
  <si>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</si>
  <si>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</si>
  <si>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</si>
  <si>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</si>
  <si>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</si>
  <si>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</si>
  <si>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</si>
  <si>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</si>
  <si>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</si>
  <si>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</si>
  <si>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</si>
  <si>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</si>
  <si>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</si>
  <si>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</si>
  <si>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</si>
  <si>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</si>
  <si>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</si>
  <si>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</si>
  <si>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</si>
  <si>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</si>
  <si>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</si>
  <si>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</si>
  <si>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</si>
  <si>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</si>
  <si>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</si>
  <si>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</si>
  <si>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</si>
  <si>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</si>
  <si>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</si>
  <si>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</si>
  <si>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</si>
  <si>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</si>
  <si>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</si>
  <si>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</si>
  <si>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</si>
  <si>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</si>
  <si>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</si>
  <si>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</si>
  <si>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</si>
  <si>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</si>
  <si>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</si>
  <si>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</si>
  <si>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</si>
  <si>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</si>
  <si>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</si>
  <si>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</si>
  <si>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</si>
  <si>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</si>
  <si>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</si>
  <si>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</si>
  <si>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</si>
  <si>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</si>
  <si>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</si>
  <si>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</si>
  <si>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</si>
  <si>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</si>
  <si>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</si>
  <si>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</si>
  <si>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</si>
  <si>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</si>
  <si>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</si>
  <si>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</si>
  <si>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</si>
  <si>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</si>
  <si>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</si>
  <si>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</si>
  <si>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</si>
  <si>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</si>
  <si>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</si>
  <si>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</si>
  <si>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</si>
  <si>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</si>
  <si>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</si>
  <si>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</si>
  <si>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</si>
  <si>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</si>
  <si>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</si>
  <si>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</si>
  <si>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</si>
  <si>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</si>
  <si>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</si>
  <si>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</si>
  <si>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</si>
  <si>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</si>
  <si>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</si>
  <si>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</si>
  <si>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</si>
  <si>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</si>
  <si>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</si>
  <si>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</si>
  <si>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</si>
  <si>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</si>
  <si>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</si>
  <si>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</si>
  <si>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</si>
  <si>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</si>
  <si>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</si>
  <si>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</si>
  <si>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</si>
  <si>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</si>
  <si>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</si>
  <si>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</si>
  <si>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</si>
  <si>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</si>
  <si>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</si>
  <si>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</si>
  <si>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</si>
  <si>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</si>
  <si>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</si>
  <si>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</si>
  <si>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</si>
  <si>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</si>
  <si>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</si>
  <si>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</si>
  <si>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</si>
  <si>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</si>
  <si>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</si>
  <si>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</si>
  <si>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</si>
  <si>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</si>
  <si>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</si>
  <si>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</si>
  <si>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</si>
  <si>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</si>
  <si>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</si>
  <si>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</si>
  <si>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</si>
  <si>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</si>
  <si>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</si>
  <si>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</si>
  <si>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</si>
  <si>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</si>
  <si>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</si>
  <si>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</si>
  <si>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</si>
  <si>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</si>
  <si>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</si>
  <si>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</si>
  <si>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</si>
  <si>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</si>
  <si>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</si>
  <si>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</si>
  <si>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</si>
  <si>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</si>
  <si>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</si>
  <si>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</si>
  <si>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</si>
  <si>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</si>
  <si>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</si>
  <si>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</si>
  <si>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</si>
  <si>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</si>
  <si>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</si>
  <si>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</si>
  <si>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</si>
  <si>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</si>
  <si>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</si>
  <si>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</si>
  <si>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</si>
  <si>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</si>
  <si>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</si>
  <si>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</si>
  <si>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</si>
  <si>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</si>
  <si>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</si>
  <si>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</si>
  <si>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</si>
  <si>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</si>
  <si>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</si>
  <si>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</si>
  <si>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</si>
  <si>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</si>
  <si>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</si>
  <si>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</si>
  <si>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</si>
  <si>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</si>
  <si>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</si>
  <si>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</si>
  <si>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</si>
  <si>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</si>
  <si>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</si>
  <si>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</si>
  <si>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</si>
  <si>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</si>
  <si>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</si>
  <si>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</si>
  <si>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</si>
  <si>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</si>
  <si>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</si>
  <si>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</si>
  <si>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</si>
  <si>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</si>
  <si>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</si>
  <si>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</si>
  <si>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</si>
  <si>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</si>
  <si>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</si>
  <si>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</si>
  <si>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</si>
  <si>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</si>
  <si>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</si>
  <si>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</si>
  <si>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</si>
  <si>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</si>
  <si>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</si>
  <si>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</si>
  <si>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</si>
  <si>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</si>
  <si>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</si>
  <si>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</si>
  <si>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</si>
  <si>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</si>
  <si>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</si>
  <si>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</si>
  <si>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</si>
  <si>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</si>
  <si>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</si>
  <si>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</si>
  <si>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</si>
  <si>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</si>
  <si>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</si>
  <si>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</si>
  <si>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</si>
  <si>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</si>
  <si>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</si>
  <si>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</si>
  <si>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</si>
  <si>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</si>
  <si>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</si>
  <si>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</si>
  <si>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</si>
  <si>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</si>
  <si>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</si>
  <si>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</si>
  <si>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</si>
  <si>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</si>
  <si>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</si>
  <si>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</si>
  <si>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</si>
  <si>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</si>
  <si>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</si>
  <si>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</si>
  <si>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</si>
  <si>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</si>
  <si>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</si>
  <si>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</si>
  <si>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</si>
  <si>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</si>
  <si>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</si>
  <si>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</si>
  <si>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</si>
  <si>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</si>
  <si>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</si>
  <si>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</si>
  <si>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</si>
  <si>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</si>
  <si>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</si>
  <si>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</si>
  <si>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</si>
  <si>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</si>
  <si>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</si>
  <si>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</si>
  <si>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</si>
  <si>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</si>
  <si>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</si>
  <si>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</si>
  <si>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</si>
  <si>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</si>
  <si>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</si>
  <si>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</si>
  <si>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</si>
  <si>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</si>
  <si>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</si>
  <si>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</si>
  <si>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</si>
  <si>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</si>
  <si>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</si>
  <si>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</si>
  <si>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</si>
  <si>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</si>
  <si>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</si>
  <si>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</si>
  <si>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</si>
  <si>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</si>
  <si>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</si>
  <si>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</si>
  <si>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</si>
  <si>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</si>
  <si>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</si>
  <si>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</si>
  <si>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</si>
  <si>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</si>
  <si>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</si>
  <si>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</si>
  <si>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</si>
  <si>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</si>
  <si>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</si>
  <si>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</si>
  <si>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</si>
  <si>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</si>
  <si>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</si>
  <si>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</si>
  <si>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</si>
  <si>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</si>
  <si>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</si>
  <si>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</si>
  <si>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</si>
  <si>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</si>
  <si>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</si>
  <si>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</si>
  <si>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</si>
  <si>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</si>
  <si>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</si>
  <si>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</si>
  <si>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</si>
  <si>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</si>
  <si>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</si>
  <si>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</si>
  <si>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</si>
  <si>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</si>
  <si>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</si>
  <si>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</si>
  <si>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</si>
  <si>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</si>
  <si>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</si>
  <si>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</si>
  <si>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</si>
  <si>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</si>
  <si>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</si>
  <si>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</si>
  <si>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</si>
  <si>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</si>
  <si>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</si>
  <si>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</si>
  <si>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</si>
  <si>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</si>
  <si>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</si>
  <si>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</si>
  <si>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</si>
  <si>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</si>
  <si>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</si>
  <si>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</si>
  <si>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</si>
  <si>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</si>
  <si>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</si>
  <si>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</si>
  <si>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</si>
  <si>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</si>
  <si>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</si>
  <si>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</si>
  <si>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</si>
  <si>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</si>
  <si>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</si>
  <si>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</si>
  <si>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</si>
  <si>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</si>
  <si>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</si>
  <si>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</si>
  <si>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</si>
  <si>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</si>
  <si>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</si>
  <si>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</si>
  <si>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</si>
  <si>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</si>
  <si>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</si>
  <si>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</si>
  <si>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</si>
  <si>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</si>
  <si>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</si>
  <si>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</si>
  <si>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</si>
  <si>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</si>
  <si>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</si>
  <si>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</si>
  <si>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</si>
  <si>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</si>
  <si>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</si>
  <si>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</si>
  <si>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</si>
  <si>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</si>
  <si>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</si>
  <si>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</si>
  <si>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</si>
  <si>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</si>
  <si>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</si>
  <si>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</si>
  <si>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</si>
  <si>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</si>
  <si>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</si>
  <si>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</si>
  <si>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</si>
  <si>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</si>
  <si>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</si>
  <si>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</si>
  <si>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</si>
  <si>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</si>
  <si>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</si>
  <si>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</si>
  <si>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</si>
  <si>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</si>
  <si>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</si>
  <si>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</si>
  <si>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</si>
  <si>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</si>
  <si>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</si>
  <si>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</si>
  <si>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</si>
  <si>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</si>
  <si>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</si>
  <si>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</si>
  <si>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</si>
  <si>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</si>
  <si>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</si>
  <si>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</si>
  <si>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</si>
  <si>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</si>
  <si>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</si>
  <si>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</si>
  <si>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</si>
  <si>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</si>
  <si>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</si>
  <si>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</si>
  <si>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</si>
  <si>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</si>
  <si>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</si>
  <si>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</si>
  <si>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</si>
  <si>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</si>
  <si>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</si>
  <si>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</si>
  <si>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</si>
  <si>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</si>
  <si>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</si>
  <si>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</si>
  <si>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</si>
  <si>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</si>
  <si>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</si>
  <si>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</si>
  <si>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</si>
  <si>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</si>
  <si>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</si>
  <si>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</si>
  <si>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</si>
  <si>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</si>
  <si>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</si>
  <si>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</si>
  <si>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</si>
  <si>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</si>
  <si>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</si>
  <si>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</si>
  <si>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</si>
  <si>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</si>
  <si>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</si>
  <si>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</si>
  <si>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</si>
  <si>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</si>
  <si>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</si>
  <si>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</si>
  <si>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</si>
  <si>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</si>
  <si>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</si>
  <si>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</si>
  <si>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</si>
  <si>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</si>
  <si>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</si>
  <si>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</si>
  <si>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</si>
  <si>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</si>
  <si>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</si>
  <si>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</si>
  <si>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</si>
  <si>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</si>
  <si>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</si>
  <si>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</si>
  <si>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</si>
  <si>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</si>
  <si>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</si>
  <si>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</si>
  <si>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</si>
  <si>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</si>
  <si>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</si>
  <si>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</si>
  <si>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</si>
  <si>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</si>
  <si>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</si>
  <si>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</si>
  <si>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</si>
  <si>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</si>
  <si>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</si>
  <si>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</si>
  <si>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</si>
  <si>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</si>
  <si>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</si>
  <si>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</si>
  <si>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</si>
  <si>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</si>
  <si>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</si>
  <si>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</si>
  <si>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</si>
  <si>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</si>
  <si>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</si>
  <si>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</si>
  <si>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</si>
  <si>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</si>
  <si>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</si>
  <si>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</si>
  <si>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</si>
  <si>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</si>
  <si>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</si>
  <si>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</si>
  <si>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</si>
  <si>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</si>
  <si>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</si>
  <si>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</si>
  <si>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</si>
  <si>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</si>
  <si>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</si>
  <si>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</si>
  <si>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</si>
  <si>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</si>
  <si>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</si>
  <si>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</si>
  <si>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</si>
  <si>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</si>
  <si>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</si>
  <si>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</si>
  <si>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</si>
  <si>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</si>
  <si>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</si>
  <si>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</si>
  <si>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</si>
  <si>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</si>
  <si>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</si>
  <si>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</si>
  <si>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</si>
  <si>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</si>
  <si>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</si>
  <si>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</si>
  <si>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</si>
  <si>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</si>
  <si>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</si>
  <si>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</si>
  <si>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</si>
  <si>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</si>
  <si>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</si>
  <si>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</si>
  <si>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</si>
  <si>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</si>
  <si>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</si>
  <si>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</si>
  <si>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</si>
  <si>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</si>
  <si>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</si>
  <si>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</si>
  <si>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</si>
  <si>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</si>
  <si>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</si>
  <si>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</si>
  <si>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</si>
  <si>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</si>
  <si>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</si>
  <si>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</si>
  <si>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</si>
  <si>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</si>
  <si>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</si>
  <si>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</si>
  <si>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</si>
  <si>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</si>
  <si>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</si>
  <si>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</si>
  <si>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</si>
  <si>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</si>
  <si>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</si>
  <si>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</si>
  <si>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</si>
  <si>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</si>
  <si>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</si>
  <si>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</si>
  <si>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</si>
  <si>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</si>
  <si>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</si>
  <si>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</si>
  <si>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</si>
  <si>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</si>
  <si>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</si>
  <si>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</si>
  <si>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</si>
  <si>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</si>
  <si>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</si>
  <si>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</si>
  <si>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</si>
  <si>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</si>
  <si>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</si>
  <si>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</si>
  <si>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</si>
  <si>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</si>
  <si>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</si>
  <si>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</si>
  <si>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</si>
  <si>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</si>
  <si>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</si>
  <si>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</si>
  <si>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</si>
  <si>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</si>
  <si>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</si>
  <si>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</si>
  <si>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</si>
  <si>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</si>
  <si>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</si>
  <si>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</si>
  <si>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</si>
  <si>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</si>
  <si>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</si>
  <si>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</si>
  <si>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</si>
  <si>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</si>
  <si>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</si>
  <si>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</si>
  <si>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</si>
  <si>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</si>
  <si>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</si>
  <si>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</si>
  <si>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</si>
  <si>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</si>
  <si>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</si>
  <si>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</si>
  <si>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</si>
  <si>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</si>
  <si>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</si>
  <si>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</si>
  <si>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</si>
  <si>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</si>
  <si>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</si>
  <si>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</si>
  <si>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</si>
  <si>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</si>
  <si>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</si>
  <si>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</si>
  <si>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</si>
  <si>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</si>
  <si>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</si>
  <si>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</si>
  <si>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</si>
  <si>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</si>
  <si>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</si>
  <si>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</si>
  <si>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</si>
  <si>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</si>
  <si>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</si>
  <si>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</si>
  <si>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</si>
  <si>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</si>
  <si>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</si>
  <si>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</si>
  <si>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</si>
  <si>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</si>
  <si>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</si>
  <si>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</si>
  <si>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</si>
  <si>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</si>
  <si>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</si>
  <si>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</si>
  <si>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</si>
  <si>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</si>
  <si>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</si>
  <si>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</si>
  <si>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</si>
  <si>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</si>
  <si>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</si>
  <si>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</si>
  <si>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</si>
  <si>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</si>
  <si>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</si>
  <si>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</si>
  <si>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</si>
  <si>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</si>
  <si>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</si>
  <si>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</si>
  <si>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</si>
  <si>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</si>
  <si>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</si>
  <si>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</si>
  <si>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</si>
  <si>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</si>
  <si>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</si>
  <si>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</si>
  <si>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</si>
  <si>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</si>
  <si>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</si>
  <si>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</si>
  <si>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</si>
  <si>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</si>
  <si>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</si>
  <si>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</si>
  <si>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</si>
  <si>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</si>
  <si>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</si>
  <si>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</si>
  <si>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</si>
  <si>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</si>
  <si>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</si>
  <si>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</si>
  <si>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</si>
  <si>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</si>
  <si>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</si>
  <si>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</si>
  <si>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</si>
  <si>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</si>
  <si>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</si>
  <si>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</si>
  <si>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</si>
  <si>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</si>
  <si>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</si>
  <si>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</si>
  <si>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</si>
  <si>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</si>
  <si>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</si>
  <si>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</si>
  <si>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</si>
  <si>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</si>
  <si>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</si>
  <si>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</si>
  <si>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</si>
  <si>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</si>
  <si>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</si>
  <si>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</si>
  <si>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</si>
  <si>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</si>
  <si>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</si>
  <si>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</si>
  <si>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</si>
  <si>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</si>
  <si>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</si>
  <si>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</si>
  <si>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</si>
  <si>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</si>
  <si>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</si>
  <si>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</si>
  <si>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</si>
  <si>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</si>
  <si>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</si>
  <si>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</si>
  <si>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</si>
  <si>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</si>
  <si>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</si>
  <si>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</si>
  <si>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</si>
  <si>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</si>
  <si>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</si>
  <si>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</si>
  <si>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</si>
  <si>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</si>
  <si>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</si>
  <si>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</si>
  <si>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</si>
  <si>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</si>
  <si>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</si>
  <si>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</si>
  <si>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</si>
  <si>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</si>
  <si>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</si>
  <si>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</si>
  <si>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</si>
  <si>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</si>
  <si>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</si>
  <si>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</si>
  <si>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</si>
  <si>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</si>
  <si>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</si>
  <si>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</si>
  <si>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</si>
  <si>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</si>
  <si>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</si>
  <si>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</si>
  <si>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</si>
  <si>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</si>
  <si>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</si>
  <si>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</si>
  <si>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</si>
  <si>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</si>
  <si>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</si>
  <si>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</si>
  <si>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</si>
  <si>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</si>
  <si>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</si>
  <si>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</si>
  <si>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</si>
  <si>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</si>
  <si>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</si>
  <si>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</si>
  <si>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</si>
  <si>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</si>
  <si>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</si>
  <si>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</si>
  <si>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</si>
  <si>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</si>
  <si>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</si>
  <si>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</si>
  <si>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</si>
  <si>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</si>
  <si>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</si>
  <si>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</si>
  <si>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</si>
  <si>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</si>
  <si>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</si>
  <si>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</si>
  <si>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</si>
  <si>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</si>
  <si>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</si>
  <si>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</si>
  <si>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</si>
  <si>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</si>
  <si>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</si>
  <si>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</si>
  <si>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</si>
  <si>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</si>
  <si>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</si>
  <si>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</si>
  <si>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</si>
  <si>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</si>
  <si>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</si>
  <si>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</si>
  <si>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</si>
  <si>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</si>
  <si>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</si>
  <si>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</si>
  <si>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</si>
  <si>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</si>
  <si>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</si>
  <si>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</si>
  <si>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</si>
  <si>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</si>
  <si>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</si>
  <si>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</si>
  <si>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</si>
  <si>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</si>
  <si>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</si>
  <si>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</si>
  <si>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</si>
  <si>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</si>
  <si>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</si>
  <si>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</si>
  <si>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</si>
  <si>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</si>
  <si>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</si>
  <si>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</si>
  <si>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</si>
  <si>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</si>
  <si>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</si>
  <si>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</si>
  <si>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</si>
  <si>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</si>
  <si>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</si>
  <si>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</si>
  <si>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</si>
  <si>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</si>
  <si>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</si>
  <si>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</si>
  <si>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</si>
  <si>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</si>
  <si>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</si>
  <si>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</si>
  <si>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</si>
  <si>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</si>
  <si>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</si>
  <si>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</si>
  <si>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</si>
  <si>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</si>
  <si>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</si>
  <si>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</si>
  <si>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</si>
  <si>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</si>
  <si>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</si>
  <si>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</si>
  <si>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</si>
  <si>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</si>
  <si>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</si>
  <si>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</si>
  <si>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</si>
  <si>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</si>
  <si>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</si>
  <si>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</si>
  <si>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</si>
  <si>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</si>
  <si>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</si>
  <si>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</si>
  <si>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</si>
  <si>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</si>
  <si>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</si>
  <si>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</si>
  <si>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</si>
  <si>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</si>
  <si>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</si>
  <si>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</si>
  <si>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</si>
  <si>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</si>
  <si>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</si>
  <si>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</si>
  <si>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</si>
  <si>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</si>
  <si>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</si>
  <si>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</si>
  <si>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</si>
  <si>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</si>
  <si>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</si>
  <si>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</si>
  <si>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</si>
  <si>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</si>
  <si>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</si>
  <si>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</si>
  <si>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</si>
  <si>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</si>
  <si>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</si>
  <si>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</si>
  <si>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</si>
  <si>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</si>
  <si>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</si>
  <si>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</si>
  <si>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</si>
  <si>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</si>
  <si>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</si>
  <si>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</si>
  <si>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</si>
  <si>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</si>
  <si>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</si>
  <si>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</si>
  <si>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</si>
  <si>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</si>
  <si>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</si>
  <si>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</si>
  <si>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</si>
  <si>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</si>
  <si>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</si>
  <si>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</si>
  <si>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</si>
  <si>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</si>
  <si>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</si>
  <si>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</si>
  <si>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</si>
  <si>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</si>
  <si>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</si>
  <si>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</si>
  <si>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</si>
  <si>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</si>
  <si>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</si>
  <si>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</si>
  <si>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</si>
  <si>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</si>
  <si>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</si>
  <si>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</si>
  <si>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</si>
  <si>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</si>
  <si>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</si>
  <si>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</si>
  <si>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</si>
  <si>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</si>
  <si>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</si>
  <si>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</si>
  <si>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</si>
  <si>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</si>
  <si>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</si>
  <si>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</si>
  <si>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</si>
  <si>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</si>
  <si>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</si>
  <si>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</si>
  <si>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</si>
  <si>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</si>
  <si>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</si>
  <si>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</si>
  <si>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</si>
  <si>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</si>
  <si>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</si>
  <si>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</si>
  <si>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</si>
  <si>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</si>
  <si>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</si>
  <si>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</si>
  <si>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</si>
  <si>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</si>
  <si>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</si>
  <si>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</si>
  <si>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</si>
  <si>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</si>
  <si>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</si>
  <si>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</si>
  <si>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</si>
  <si>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</si>
  <si>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</si>
  <si>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</si>
  <si>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</si>
  <si>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</si>
  <si>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</si>
  <si>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</si>
  <si>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</si>
  <si>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</si>
  <si>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</si>
  <si>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</si>
  <si>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</si>
  <si>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</si>
  <si>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</si>
  <si>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</si>
  <si>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</si>
  <si>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</si>
  <si>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</si>
  <si>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</si>
  <si>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</si>
  <si>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</si>
  <si>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</si>
  <si>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</si>
  <si>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</si>
  <si>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</si>
  <si>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</si>
  <si>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</si>
  <si>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</si>
  <si>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</si>
  <si>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</si>
  <si>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</si>
  <si>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</si>
  <si>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</si>
  <si>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</si>
  <si>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</si>
  <si>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</si>
  <si>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</si>
  <si>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</si>
  <si>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</si>
  <si>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</si>
  <si>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</si>
  <si>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</si>
  <si>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</si>
  <si>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</si>
  <si>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</si>
  <si>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</si>
  <si>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</si>
  <si>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</si>
  <si>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</si>
  <si>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</si>
  <si>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</si>
  <si>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</si>
  <si>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</si>
  <si>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</si>
  <si>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</si>
  <si>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</si>
  <si>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</si>
  <si>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</si>
  <si>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</si>
  <si>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</si>
  <si>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</si>
  <si>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</si>
  <si>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</si>
  <si>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</si>
  <si>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</si>
  <si>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</si>
  <si>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</si>
  <si>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</si>
  <si>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</si>
  <si>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</si>
  <si>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</si>
  <si>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</si>
  <si>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</si>
  <si>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</si>
  <si>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</si>
  <si>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</si>
  <si>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</si>
  <si>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</si>
  <si>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</si>
  <si>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</si>
  <si>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</si>
  <si>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</si>
  <si>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</si>
  <si>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</si>
  <si>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</si>
  <si>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</si>
  <si>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</si>
  <si>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</si>
  <si>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</si>
  <si>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</si>
  <si>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</si>
  <si>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</si>
  <si>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</si>
  <si>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</si>
  <si>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</si>
  <si>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</si>
  <si>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</si>
  <si>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</si>
  <si>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</si>
  <si>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</si>
  <si>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</si>
  <si>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</si>
  <si>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</si>
  <si>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</si>
  <si>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</si>
  <si>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</si>
  <si>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</si>
  <si>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</si>
  <si>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</si>
  <si>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</si>
  <si>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</si>
  <si>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</si>
  <si>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</si>
  <si>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</si>
  <si>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</si>
  <si>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</si>
  <si>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</si>
  <si>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</si>
  <si>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</si>
  <si>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</si>
  <si>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</si>
  <si>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</si>
  <si>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</si>
  <si>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</si>
  <si>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</si>
  <si>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</si>
  <si>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</si>
  <si>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</si>
  <si>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</si>
  <si>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</si>
  <si>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</si>
  <si>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</si>
  <si>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</si>
  <si>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</si>
  <si>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</si>
  <si>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</si>
  <si>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</si>
  <si>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</si>
  <si>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</si>
  <si>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</si>
  <si>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</si>
  <si>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</si>
  <si>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</si>
  <si>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</si>
  <si>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</si>
  <si>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</si>
  <si>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</si>
  <si>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</si>
  <si>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</si>
  <si>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</si>
  <si>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</si>
  <si>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</si>
  <si>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</si>
  <si>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</si>
  <si>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</si>
  <si>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</si>
  <si>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</si>
  <si>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</si>
  <si>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</si>
  <si>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</si>
  <si>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</si>
  <si>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</si>
  <si>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</si>
  <si>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</si>
  <si>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</si>
  <si>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</si>
  <si>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</si>
  <si>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</si>
  <si>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</si>
  <si>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</si>
  <si>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</si>
  <si>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</si>
  <si>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</si>
  <si>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</si>
  <si>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</si>
  <si>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</si>
  <si>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</si>
  <si>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</si>
  <si>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</si>
  <si>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</si>
  <si>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</si>
  <si>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</si>
  <si>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</si>
  <si>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</si>
  <si>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</si>
  <si>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</si>
  <si>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</si>
  <si>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</si>
  <si>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</si>
  <si>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</si>
  <si>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</si>
  <si>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</si>
  <si>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</si>
  <si>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</si>
  <si>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</si>
  <si>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</si>
  <si>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</si>
  <si>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</si>
  <si>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</si>
  <si>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</si>
  <si>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</si>
  <si>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</si>
  <si>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</si>
  <si>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</si>
  <si>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</si>
  <si>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</si>
  <si>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</si>
  <si>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</si>
  <si>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</si>
  <si>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</si>
  <si>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</si>
  <si>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</si>
  <si>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</si>
  <si>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</si>
  <si>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</si>
  <si>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</si>
  <si>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</si>
  <si>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</si>
  <si>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</si>
  <si>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</si>
  <si>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</si>
  <si>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</si>
  <si>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</si>
  <si>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</si>
  <si>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</si>
  <si>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</si>
  <si>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</si>
  <si>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</si>
  <si>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</si>
  <si>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</si>
  <si>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</si>
  <si>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</si>
  <si>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</si>
  <si>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</si>
  <si>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</si>
  <si>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</si>
  <si>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</si>
  <si>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</si>
  <si>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</si>
  <si>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</si>
  <si>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</si>
  <si>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</si>
  <si>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</si>
  <si>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</si>
  <si>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</si>
  <si>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</si>
  <si>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</si>
  <si>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</si>
  <si>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</si>
  <si>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</si>
  <si>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</si>
  <si>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</si>
  <si>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</si>
  <si>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</si>
  <si>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</si>
  <si>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</si>
  <si>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</si>
  <si>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</si>
  <si>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</si>
  <si>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</si>
  <si>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</si>
  <si>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</si>
  <si>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</si>
  <si>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</si>
  <si>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</si>
  <si>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</si>
  <si>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</si>
  <si>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</si>
  <si>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</si>
  <si>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</si>
  <si>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</si>
  <si>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</si>
  <si>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</si>
  <si>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</si>
  <si>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</si>
  <si>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</si>
  <si>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</si>
  <si>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</si>
  <si>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</si>
  <si>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</si>
  <si>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</si>
  <si>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</si>
  <si>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</si>
  <si>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</si>
  <si>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</si>
  <si>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</si>
  <si>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</si>
  <si>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</si>
  <si>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</si>
  <si>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</si>
  <si>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</si>
  <si>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</si>
  <si>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</si>
  <si>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</si>
  <si>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</si>
  <si>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</si>
  <si>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</si>
  <si>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</si>
  <si>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</si>
  <si>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</si>
  <si>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</si>
  <si>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</si>
  <si>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</si>
  <si>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</si>
  <si>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</si>
  <si>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</si>
  <si>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</si>
  <si>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</si>
  <si>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</si>
  <si>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</si>
  <si>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</si>
  <si>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</si>
  <si>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</si>
  <si>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</si>
  <si>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</si>
  <si>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</si>
  <si>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</si>
  <si>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</si>
  <si>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</si>
  <si>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</si>
  <si>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</si>
  <si>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</si>
  <si>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</si>
  <si>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</si>
  <si>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</si>
  <si>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</si>
  <si>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</si>
  <si>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</si>
  <si>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</si>
  <si>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</si>
  <si>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</si>
  <si>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</si>
  <si>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</si>
  <si>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</si>
  <si>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</si>
  <si>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</si>
  <si>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</si>
  <si>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</si>
  <si>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</si>
  <si>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</si>
  <si>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</si>
  <si>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</si>
  <si>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</si>
  <si>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</si>
  <si>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</si>
  <si>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</si>
  <si>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</si>
  <si>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</si>
  <si>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</si>
  <si>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</si>
  <si>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</si>
  <si>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</si>
  <si>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</si>
  <si>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</si>
  <si>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</si>
  <si>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</si>
  <si>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</si>
  <si>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</si>
  <si>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</si>
  <si>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</si>
  <si>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</si>
  <si>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</si>
  <si>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</si>
  <si>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</si>
  <si>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</si>
  <si>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</si>
  <si>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</si>
  <si>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</si>
  <si>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</si>
  <si>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</si>
  <si>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</si>
  <si>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</si>
  <si>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</si>
  <si>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</si>
  <si>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</si>
  <si>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</si>
  <si>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</si>
  <si>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</si>
  <si>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</si>
  <si>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</si>
  <si>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</si>
  <si>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</si>
  <si>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</si>
  <si>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</si>
  <si>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</si>
  <si>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</si>
  <si>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</si>
  <si>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</si>
  <si>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</si>
  <si>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</si>
  <si>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</si>
  <si>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</si>
  <si>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</si>
  <si>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</si>
  <si>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</si>
  <si>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</si>
  <si>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</si>
  <si>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</si>
  <si>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</si>
  <si>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</si>
  <si>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</si>
  <si>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</si>
  <si>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</si>
  <si>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</si>
  <si>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</si>
  <si>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</si>
  <si>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</si>
  <si>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</si>
  <si>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</si>
  <si>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</si>
  <si>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</si>
  <si>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</si>
  <si>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</si>
  <si>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</si>
  <si>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</si>
  <si>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</si>
  <si>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</si>
  <si>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</si>
  <si>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</si>
  <si>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</si>
  <si>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</si>
  <si>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</si>
  <si>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</si>
  <si>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</si>
  <si>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</si>
  <si>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</si>
  <si>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</si>
  <si>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</si>
  <si>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</si>
  <si>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</si>
  <si>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</si>
  <si>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</si>
  <si>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</si>
  <si>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</si>
  <si>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</si>
  <si>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</si>
  <si>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</si>
  <si>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</si>
  <si>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</si>
  <si>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</si>
  <si>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</si>
  <si>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</si>
  <si>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</si>
  <si>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</si>
  <si>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</si>
  <si>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</si>
  <si>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</si>
  <si>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</si>
  <si>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</si>
  <si>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</si>
  <si>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</si>
  <si>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</si>
  <si>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</si>
  <si>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</si>
  <si>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</si>
  <si>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</si>
  <si>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</si>
  <si>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</si>
  <si>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</si>
  <si>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</si>
  <si>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</si>
  <si>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</si>
  <si>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</si>
  <si>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</si>
  <si>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</si>
  <si>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</si>
  <si>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</si>
  <si>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</si>
  <si>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</si>
  <si>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</si>
  <si>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</si>
  <si>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</si>
  <si>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</si>
  <si>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</si>
  <si>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</si>
  <si>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</si>
  <si>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</si>
  <si>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</si>
  <si>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</si>
  <si>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</si>
  <si>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</si>
  <si>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</si>
  <si>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</si>
  <si>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</si>
  <si>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</si>
  <si>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</si>
  <si>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</si>
  <si>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</si>
  <si>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</si>
  <si>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</si>
  <si>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</si>
  <si>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</si>
  <si>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</si>
  <si>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</si>
  <si>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</si>
  <si>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</si>
  <si>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</si>
  <si>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</si>
  <si>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</si>
  <si>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</si>
  <si>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</si>
  <si>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</si>
  <si>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</si>
  <si>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</si>
  <si>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</si>
  <si>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</si>
  <si>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</si>
  <si>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</si>
  <si>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</si>
  <si>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</si>
  <si>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</si>
  <si>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</si>
  <si>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</si>
  <si>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</si>
  <si>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</si>
  <si>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</si>
  <si>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</si>
  <si>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</si>
  <si>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</si>
  <si>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</si>
  <si>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</si>
  <si>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</si>
  <si>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</si>
  <si>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</si>
  <si>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</si>
  <si>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</si>
  <si>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</si>
  <si>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</si>
  <si>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</si>
  <si>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</si>
  <si>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</si>
  <si>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</si>
  <si>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</si>
  <si>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</si>
  <si>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</si>
  <si>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</si>
  <si>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</si>
  <si>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</si>
  <si>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</si>
  <si>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</si>
  <si>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</si>
  <si>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</si>
  <si>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</si>
  <si>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</si>
  <si>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</si>
  <si>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</si>
  <si>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</si>
  <si>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</si>
  <si>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</si>
  <si>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</si>
  <si>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</si>
  <si>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</si>
  <si>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</si>
  <si>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</si>
  <si>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</si>
  <si>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</si>
  <si>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</si>
  <si>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</si>
  <si>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</si>
  <si>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</si>
  <si>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</si>
  <si>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</si>
  <si>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</si>
  <si>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</si>
  <si>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</si>
  <si>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</si>
  <si>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</si>
  <si>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</si>
  <si>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</si>
  <si>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</si>
  <si>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</si>
  <si>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</si>
  <si>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</si>
  <si>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</si>
  <si>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</si>
  <si>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</si>
  <si>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</si>
  <si>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</si>
  <si>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</si>
  <si>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</si>
  <si>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</si>
  <si>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</si>
  <si>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</si>
  <si>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</si>
  <si>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</si>
  <si>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</si>
  <si>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</si>
  <si>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</si>
  <si>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</si>
  <si>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</si>
  <si>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</si>
  <si>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</si>
  <si>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</si>
  <si>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</si>
  <si>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</si>
  <si>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</si>
  <si>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</si>
  <si>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</si>
  <si>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</si>
  <si>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</si>
  <si>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</si>
  <si>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</si>
  <si>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</si>
  <si>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</si>
  <si>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</si>
  <si>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</si>
  <si>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</si>
  <si>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</si>
  <si>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</si>
  <si>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</si>
  <si>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</si>
  <si>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</si>
  <si>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</si>
  <si>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</si>
  <si>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</si>
  <si>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</si>
  <si>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</si>
  <si>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</si>
  <si>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</si>
  <si>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</si>
  <si>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</si>
  <si>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</si>
  <si>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</si>
  <si>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</si>
  <si>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</si>
  <si>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</si>
  <si>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</si>
  <si>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</si>
  <si>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</si>
  <si>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</si>
  <si>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</si>
  <si>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</si>
  <si>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</si>
  <si>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</si>
  <si>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</si>
  <si>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</si>
  <si>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</si>
  <si>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</si>
  <si>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</si>
  <si>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</si>
  <si>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</si>
  <si>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</si>
  <si>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</si>
  <si>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</si>
  <si>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</si>
  <si>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</si>
  <si>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</si>
  <si>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</si>
  <si>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</si>
  <si>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</si>
  <si>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</si>
  <si>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</si>
  <si>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</si>
  <si>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</si>
  <si>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</si>
  <si>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</si>
  <si>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</si>
  <si>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</si>
  <si>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</si>
  <si>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</si>
  <si>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</si>
  <si>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</si>
  <si>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</si>
  <si>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</si>
  <si>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</si>
  <si>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</si>
  <si>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</si>
  <si>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</si>
  <si>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</si>
  <si>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</si>
  <si>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</si>
  <si>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</si>
  <si>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</si>
  <si>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</si>
  <si>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</si>
  <si>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</si>
  <si>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</si>
  <si>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</si>
  <si>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</si>
  <si>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</si>
  <si>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</si>
  <si>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</si>
  <si>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</si>
  <si>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</si>
  <si>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</si>
  <si>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</si>
  <si>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</si>
  <si>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</si>
  <si>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</si>
  <si>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</si>
  <si>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</si>
  <si>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</si>
  <si>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</si>
  <si>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</si>
  <si>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</si>
  <si>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</si>
  <si>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</si>
  <si>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</si>
  <si>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</si>
  <si>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</si>
  <si>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</si>
  <si>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</si>
  <si>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</si>
  <si>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</si>
  <si>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</si>
  <si>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</si>
  <si>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</si>
  <si>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</si>
  <si>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</si>
  <si>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</si>
  <si>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</si>
  <si>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</si>
  <si>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</si>
  <si>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</si>
  <si>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</si>
  <si>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</si>
  <si>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</si>
  <si>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</si>
  <si>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</si>
  <si>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</si>
  <si>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</si>
  <si>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</si>
  <si>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</si>
  <si>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</si>
  <si>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</si>
  <si>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</si>
  <si>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</si>
  <si>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</si>
  <si>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</si>
  <si>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</si>
  <si>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</si>
  <si>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</si>
  <si>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</si>
  <si>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</si>
  <si>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</si>
  <si>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</si>
  <si>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</si>
  <si>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</si>
  <si>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</si>
  <si>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</si>
  <si>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</si>
  <si>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</si>
  <si>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</si>
  <si>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</si>
  <si>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</si>
  <si>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</si>
  <si>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</si>
  <si>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</si>
  <si>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</si>
  <si>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</si>
  <si>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</si>
  <si>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</si>
  <si>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</si>
  <si>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</si>
  <si>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</si>
  <si>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</si>
  <si>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</si>
  <si>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</si>
  <si>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</si>
  <si>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</si>
  <si>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</si>
  <si>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</si>
  <si>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</si>
  <si>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</si>
  <si>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</si>
  <si>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</si>
  <si>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</si>
  <si>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</si>
  <si>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</si>
  <si>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</si>
  <si>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</si>
  <si>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</si>
  <si>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</si>
  <si>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</si>
  <si>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</si>
  <si>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</si>
  <si>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</si>
  <si>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</si>
  <si>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</si>
  <si>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</si>
  <si>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</si>
  <si>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</si>
  <si>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</si>
  <si>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</si>
  <si>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</si>
  <si>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</si>
  <si>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</si>
  <si>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</si>
  <si>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</si>
  <si>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</si>
  <si>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</si>
  <si>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</si>
  <si>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</si>
  <si>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</si>
  <si>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</si>
  <si>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</si>
  <si>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</si>
  <si>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</si>
  <si>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</si>
  <si>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</si>
  <si>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</si>
  <si>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</si>
  <si>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</si>
  <si>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</si>
  <si>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</si>
  <si>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</si>
  <si>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</si>
  <si>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</si>
  <si>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</si>
  <si>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</si>
  <si>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</si>
  <si>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</si>
  <si>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</si>
  <si>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</si>
  <si>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</si>
  <si>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</si>
  <si>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</si>
  <si>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</si>
  <si>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</si>
  <si>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</si>
  <si>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</si>
  <si>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</si>
  <si>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</si>
  <si>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</si>
  <si>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</si>
  <si>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</si>
  <si>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</si>
  <si>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</si>
  <si>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</si>
  <si>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</si>
  <si>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</si>
  <si>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</si>
  <si>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</si>
  <si>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</si>
  <si>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</si>
  <si>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</si>
  <si>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</si>
  <si>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</si>
  <si>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</si>
  <si>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</si>
  <si>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</si>
  <si>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</si>
  <si>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</si>
  <si>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</si>
  <si>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</si>
  <si>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</si>
  <si>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</si>
  <si>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</si>
  <si>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</si>
  <si>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</si>
  <si>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</si>
  <si>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</si>
  <si>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</si>
  <si>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</si>
  <si>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</si>
  <si>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</si>
  <si>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</si>
  <si>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</si>
  <si>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</si>
  <si>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</si>
  <si>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</si>
  <si>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</si>
  <si>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</si>
  <si>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</si>
  <si>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</si>
  <si>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</si>
  <si>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</si>
  <si>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</si>
  <si>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</si>
  <si>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</si>
  <si>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</si>
  <si>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</si>
  <si>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</si>
  <si>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</si>
  <si>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</si>
  <si>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</si>
  <si>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</si>
  <si>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</si>
  <si>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</si>
  <si>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</si>
  <si>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</si>
  <si>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</si>
  <si>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</si>
  <si>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</si>
  <si>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</si>
  <si>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</si>
  <si>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</si>
  <si>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</si>
  <si>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</si>
  <si>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</si>
  <si>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</si>
  <si>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</si>
  <si>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</si>
  <si>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</si>
  <si>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</si>
  <si>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</si>
  <si>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</si>
  <si>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</si>
  <si>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</si>
  <si>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</si>
  <si>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</si>
  <si>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</si>
  <si>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</si>
  <si>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</si>
  <si>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</si>
  <si>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</si>
  <si>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</si>
  <si>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</si>
  <si>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</si>
  <si>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</si>
  <si>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</si>
  <si>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</si>
  <si>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</si>
  <si>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</si>
  <si>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</si>
  <si>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</si>
  <si>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</si>
  <si>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</si>
  <si>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</si>
  <si>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</si>
  <si>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</si>
  <si>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</si>
  <si>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</si>
  <si>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</si>
  <si>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</si>
  <si>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</si>
  <si>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</si>
  <si>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</si>
  <si>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</si>
  <si>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</si>
  <si>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</si>
  <si>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</si>
  <si>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</si>
  <si>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</si>
  <si>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</si>
  <si>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</si>
  <si>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</si>
  <si>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</si>
  <si>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</si>
  <si>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</si>
  <si>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</si>
  <si>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</si>
  <si>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</si>
  <si>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</si>
  <si>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</si>
  <si>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</si>
  <si>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</si>
  <si>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</si>
  <si>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</si>
  <si>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</si>
  <si>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</si>
  <si>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</si>
  <si>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</si>
  <si>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</si>
  <si>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</si>
  <si>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</si>
  <si>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</si>
  <si>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</si>
  <si>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</si>
  <si>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</si>
  <si>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</si>
  <si>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</si>
  <si>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</si>
  <si>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</si>
  <si>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</si>
  <si>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</si>
  <si>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</si>
  <si>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</si>
  <si>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</si>
  <si>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</si>
  <si>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</si>
  <si>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</si>
  <si>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</si>
  <si>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</si>
  <si>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</si>
  <si>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</si>
  <si>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</si>
  <si>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</si>
  <si>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</si>
  <si>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</si>
  <si>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</si>
  <si>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</si>
  <si>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</si>
  <si>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</si>
  <si>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</si>
  <si>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</si>
  <si>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</si>
  <si>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</si>
  <si>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</si>
  <si>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</si>
  <si>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</si>
  <si>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</si>
  <si>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</si>
  <si>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</si>
  <si>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</si>
  <si>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</si>
  <si>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</si>
  <si>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</si>
  <si>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</si>
  <si>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</si>
  <si>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</si>
  <si>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</si>
  <si>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</si>
  <si>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</si>
  <si>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</si>
  <si>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</si>
  <si>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</si>
  <si>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</si>
  <si>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</si>
  <si>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</si>
  <si>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</si>
  <si>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</si>
  <si>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</si>
  <si>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</si>
  <si>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</si>
  <si>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</si>
  <si>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</si>
  <si>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</si>
  <si>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</si>
  <si>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</si>
  <si>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</si>
  <si>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</si>
  <si>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</si>
  <si>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</si>
  <si>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</si>
  <si>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</si>
  <si>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</si>
  <si>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</si>
  <si>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</si>
  <si>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</si>
  <si>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</si>
  <si>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</si>
  <si>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</si>
  <si>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</si>
  <si>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</si>
  <si>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</si>
  <si>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</si>
  <si>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</si>
  <si>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</si>
  <si>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</si>
  <si>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</si>
  <si>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</si>
  <si>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</si>
  <si>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</si>
  <si>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</si>
  <si>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</si>
  <si>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</si>
  <si>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</si>
  <si>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</si>
  <si>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</si>
  <si>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</si>
  <si>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</si>
  <si>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</si>
  <si>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</si>
  <si>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</si>
  <si>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</si>
  <si>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</si>
  <si>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</si>
  <si>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</si>
  <si>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</si>
  <si>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</si>
  <si>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</si>
  <si>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</si>
  <si>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</si>
  <si>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</si>
  <si>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</si>
  <si>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</si>
  <si>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</si>
  <si>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</si>
  <si>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</si>
  <si>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</si>
  <si>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</si>
  <si>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</si>
  <si>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</si>
  <si>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</si>
  <si>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</si>
  <si>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</si>
  <si>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</si>
  <si>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</si>
  <si>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</si>
  <si>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</si>
  <si>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</si>
  <si>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</si>
  <si>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</si>
  <si>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</si>
  <si>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</si>
  <si>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</si>
  <si>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</si>
  <si>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</si>
  <si>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</si>
  <si>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</si>
  <si>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</si>
  <si>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</si>
  <si>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</si>
  <si>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</si>
  <si>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</si>
  <si>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</si>
  <si>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</si>
  <si>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</si>
  <si>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</si>
  <si>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</si>
  <si>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</si>
  <si>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</si>
  <si>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</si>
  <si>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</si>
  <si>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</si>
  <si>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</si>
  <si>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</si>
  <si>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</si>
  <si>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</si>
  <si>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</si>
  <si>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</si>
  <si>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</si>
  <si>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</si>
  <si>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</si>
  <si>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</si>
  <si>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</si>
  <si>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</si>
  <si>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</si>
  <si>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</si>
  <si>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</si>
  <si>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</si>
  <si>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</si>
  <si>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</si>
  <si>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</si>
  <si>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</si>
  <si>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</si>
  <si>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</si>
  <si>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</si>
  <si>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</si>
  <si>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</si>
  <si>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</si>
  <si>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</si>
  <si>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</si>
  <si>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</si>
  <si>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</si>
  <si>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</si>
  <si>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</si>
  <si>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</si>
  <si>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</si>
  <si>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</si>
  <si>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</si>
  <si>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</si>
  <si>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</si>
  <si>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</si>
  <si>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</si>
  <si>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</si>
  <si>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</si>
  <si>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</si>
  <si>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</si>
  <si>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</si>
  <si>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</si>
  <si>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</si>
  <si>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</si>
  <si>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</si>
  <si>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</si>
  <si>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</si>
  <si>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</si>
  <si>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</si>
  <si>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</si>
  <si>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</si>
  <si>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</si>
  <si>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</si>
  <si>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</si>
  <si>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</si>
  <si>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</si>
  <si>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</si>
  <si>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</si>
  <si>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</si>
  <si>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</si>
  <si>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</si>
  <si>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</si>
  <si>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</si>
  <si>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</si>
  <si>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</si>
  <si>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</si>
  <si>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</si>
  <si>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</si>
  <si>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</si>
  <si>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</si>
  <si>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</si>
  <si>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</si>
  <si>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</si>
  <si>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</si>
  <si>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</si>
  <si>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</si>
  <si>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</si>
  <si>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</si>
  <si>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</si>
  <si>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</si>
  <si>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</si>
  <si>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</si>
  <si>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</si>
  <si>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</si>
  <si>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</si>
  <si>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</si>
  <si>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</si>
  <si>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</si>
  <si>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</si>
  <si>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</si>
  <si>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</si>
  <si>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</si>
  <si>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</si>
  <si>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</si>
  <si>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</si>
  <si>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</si>
  <si>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</si>
  <si>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</si>
  <si>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</si>
  <si>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</si>
  <si>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</si>
  <si>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</si>
  <si>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</si>
  <si>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</si>
  <si>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</si>
  <si>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</si>
  <si>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</si>
  <si>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</si>
  <si>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</si>
  <si>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</si>
  <si>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</si>
  <si>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</si>
  <si>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</si>
  <si>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</si>
  <si>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</si>
  <si>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</si>
  <si>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</si>
  <si>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</si>
  <si>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</si>
  <si>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</si>
  <si>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</si>
  <si>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</si>
  <si>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</si>
  <si>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</si>
  <si>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</si>
  <si>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</si>
  <si>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</si>
  <si>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</si>
  <si>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</si>
  <si>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</si>
  <si>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</si>
  <si>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</si>
  <si>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</si>
  <si>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</si>
  <si>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</si>
  <si>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</si>
  <si>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</si>
  <si>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</si>
  <si>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</si>
  <si>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</si>
  <si>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</si>
  <si>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</si>
  <si>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</si>
  <si>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</si>
  <si>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</si>
  <si>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</si>
  <si>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</si>
  <si>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</si>
  <si>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</si>
  <si>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</si>
  <si>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</si>
  <si>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</si>
  <si>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</si>
  <si>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</si>
  <si>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</si>
  <si>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</si>
  <si>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</si>
  <si>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</si>
  <si>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</si>
  <si>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</si>
  <si>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</si>
  <si>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</si>
  <si>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</si>
  <si>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</si>
  <si>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</si>
  <si>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</si>
  <si>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</si>
  <si>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</si>
  <si>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</si>
  <si>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</si>
  <si>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</si>
  <si>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</si>
  <si>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</si>
  <si>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</si>
  <si>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</si>
  <si>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</si>
  <si>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</si>
  <si>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</si>
  <si>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</si>
  <si>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</si>
  <si>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</si>
  <si>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</si>
  <si>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</si>
  <si>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</si>
  <si>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</si>
  <si>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</si>
  <si>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</si>
  <si>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</si>
  <si>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</si>
  <si>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</si>
  <si>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</si>
  <si>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</si>
  <si>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</si>
  <si>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</si>
  <si>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</si>
  <si>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</si>
  <si>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</si>
  <si>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</si>
  <si>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</si>
  <si>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</si>
  <si>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</si>
  <si>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</si>
  <si>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</si>
  <si>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</si>
  <si>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</si>
  <si>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</si>
  <si>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</si>
  <si>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</si>
  <si>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</si>
  <si>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</si>
  <si>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</si>
  <si>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</si>
  <si>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</si>
  <si>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</si>
  <si>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</si>
  <si>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</si>
  <si>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</si>
  <si>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</si>
  <si>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</si>
  <si>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</si>
  <si>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</si>
  <si>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</si>
  <si>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</si>
  <si>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</si>
  <si>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</si>
  <si>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</si>
  <si>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</si>
  <si>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</si>
  <si>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</si>
  <si>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</si>
  <si>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</si>
  <si>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</si>
  <si>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</si>
  <si>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</si>
  <si>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</si>
  <si>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</si>
  <si>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</si>
  <si>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</si>
  <si>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</si>
  <si>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</si>
  <si>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</si>
  <si>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</si>
  <si>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</si>
  <si>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</si>
  <si>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</si>
  <si>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</si>
  <si>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</si>
  <si>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</si>
  <si>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</si>
  <si>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</si>
  <si>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</si>
  <si>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</si>
  <si>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</si>
  <si>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</si>
  <si>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</si>
  <si>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</si>
  <si>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</si>
  <si>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</si>
  <si>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</si>
  <si>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</si>
  <si>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</si>
  <si>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</si>
  <si>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</si>
  <si>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</si>
  <si>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</si>
  <si>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</si>
  <si>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</si>
  <si>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</si>
  <si>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</si>
  <si>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</si>
  <si>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</si>
  <si>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</si>
  <si>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</si>
  <si>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</si>
  <si>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</si>
  <si>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</si>
  <si>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</si>
  <si>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</si>
  <si>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</si>
  <si>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</si>
  <si>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</si>
  <si>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</si>
  <si>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</si>
  <si>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</si>
  <si>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</si>
  <si>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</si>
  <si>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</si>
  <si>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</si>
  <si>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</si>
  <si>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</si>
  <si>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</si>
  <si>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</si>
  <si>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</si>
  <si>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</si>
  <si>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</si>
  <si>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</si>
  <si>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</si>
  <si>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</si>
  <si>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</si>
  <si>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</si>
  <si>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</si>
  <si>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</si>
  <si>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</si>
  <si>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</si>
  <si>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</si>
  <si>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</si>
  <si>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</si>
  <si>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</si>
  <si>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</si>
  <si>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</si>
  <si>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</si>
  <si>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</si>
  <si>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</si>
  <si>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</si>
  <si>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</si>
  <si>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</si>
  <si>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</si>
  <si>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</si>
  <si>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</si>
  <si>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</si>
  <si>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</si>
  <si>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</si>
  <si>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</si>
  <si>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</si>
  <si>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</si>
  <si>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</si>
  <si>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</si>
  <si>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</si>
  <si>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</si>
  <si>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</si>
  <si>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</si>
  <si>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</si>
  <si>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</si>
  <si>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</si>
  <si>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</si>
  <si>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</si>
  <si>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</si>
  <si>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</si>
  <si>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</si>
  <si>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</si>
  <si>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</si>
  <si>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</si>
  <si>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</si>
  <si>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</si>
  <si>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</si>
  <si>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</si>
  <si>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</si>
  <si>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</si>
  <si>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</si>
  <si>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</si>
  <si>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</si>
  <si>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</si>
  <si>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</si>
  <si>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</si>
  <si>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</si>
  <si>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</si>
  <si>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</si>
  <si>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</si>
  <si>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</si>
  <si>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</si>
  <si>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</si>
  <si>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</si>
  <si>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</si>
  <si>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</si>
  <si>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</si>
  <si>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</si>
  <si>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</si>
  <si>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</si>
  <si>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</si>
  <si>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</si>
  <si>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</si>
  <si>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</si>
  <si>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</si>
  <si>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</si>
  <si>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</si>
  <si>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</si>
  <si>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</si>
  <si>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</si>
  <si>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</si>
  <si>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</si>
  <si>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</si>
  <si>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</si>
  <si>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</si>
  <si>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</si>
  <si>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</si>
  <si>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</si>
  <si>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</si>
  <si>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</si>
  <si>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</si>
  <si>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</si>
  <si>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</si>
  <si>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</si>
  <si>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</si>
  <si>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</si>
  <si>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</si>
  <si>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</si>
  <si>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</si>
  <si>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</si>
  <si>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</si>
  <si>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</si>
  <si>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</si>
  <si>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</si>
  <si>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</si>
  <si>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</si>
  <si>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</si>
  <si>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</si>
  <si>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</si>
  <si>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</si>
  <si>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</si>
  <si>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</si>
  <si>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</si>
  <si>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</si>
  <si>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</si>
  <si>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</si>
  <si>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</si>
  <si>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</si>
  <si>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</si>
  <si>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</si>
  <si>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</si>
  <si>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</si>
  <si>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</si>
  <si>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</si>
  <si>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</si>
  <si>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</si>
  <si>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</si>
  <si>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</si>
  <si>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</si>
  <si>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</si>
  <si>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</si>
  <si>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</si>
  <si>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</si>
  <si>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</si>
  <si>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</si>
  <si>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</si>
  <si>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</si>
  <si>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</si>
  <si>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</si>
  <si>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</si>
  <si>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</si>
  <si>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</si>
  <si>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</si>
  <si>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</si>
  <si>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</si>
  <si>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</si>
  <si>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</si>
  <si>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</si>
  <si>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</si>
  <si>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</si>
  <si>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</si>
  <si>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</si>
  <si>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</si>
  <si>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</si>
  <si>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</si>
  <si>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</si>
  <si>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</si>
  <si>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</si>
  <si>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</si>
  <si>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</si>
  <si>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</si>
  <si>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</si>
  <si>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</si>
  <si>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</si>
  <si>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</si>
  <si>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</si>
  <si>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</si>
  <si>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</si>
  <si>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</si>
  <si>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</si>
  <si>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</si>
  <si>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</si>
  <si>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</si>
  <si>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</si>
  <si>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</si>
  <si>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</si>
  <si>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</si>
  <si>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</si>
  <si>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</si>
  <si>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</si>
  <si>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</si>
  <si>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</si>
  <si>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</si>
  <si>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</si>
  <si>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</si>
  <si>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</si>
  <si>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</si>
  <si>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</si>
  <si>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</si>
  <si>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</si>
  <si>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</si>
  <si>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</si>
  <si>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</si>
  <si>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</si>
  <si>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</si>
  <si>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</si>
  <si>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</si>
  <si>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</si>
  <si>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</si>
  <si>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</si>
  <si>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</si>
  <si>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</si>
  <si>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</si>
  <si>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</si>
  <si>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</si>
  <si>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</si>
  <si>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</si>
  <si>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</si>
  <si>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</si>
  <si>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</si>
  <si>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</si>
  <si>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</si>
  <si>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</si>
  <si>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</si>
  <si>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</si>
  <si>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</si>
  <si>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</si>
  <si>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</si>
  <si>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</si>
  <si>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</si>
  <si>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</si>
  <si>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</si>
  <si>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</si>
  <si>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</si>
  <si>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</si>
  <si>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</si>
  <si>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</si>
  <si>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</si>
  <si>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</si>
  <si>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</si>
  <si>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</si>
  <si>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</si>
  <si>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</si>
  <si>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</si>
  <si>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</si>
  <si>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</si>
  <si>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</si>
  <si>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</si>
  <si>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</si>
  <si>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</si>
  <si>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</si>
  <si>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</si>
  <si>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</si>
  <si>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</si>
  <si>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</si>
  <si>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</si>
  <si>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</si>
  <si>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</si>
  <si>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</si>
  <si>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</si>
  <si>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</si>
  <si>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</si>
  <si>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</si>
  <si>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</si>
  <si>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</si>
  <si>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</si>
  <si>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</si>
  <si>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</si>
  <si>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</si>
  <si>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</si>
  <si>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</si>
  <si>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</si>
  <si>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</si>
  <si>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</si>
  <si>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</si>
  <si>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</si>
  <si>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</si>
  <si>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</si>
  <si>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</si>
  <si>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</si>
  <si>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</si>
  <si>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</si>
  <si>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</si>
  <si>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</si>
  <si>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</si>
  <si>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</si>
  <si>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</si>
  <si>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</si>
  <si>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</si>
  <si>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</si>
  <si>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</si>
  <si>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</si>
  <si>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</si>
  <si>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</si>
  <si>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</si>
  <si>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</si>
  <si>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</si>
  <si>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</si>
  <si>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</si>
  <si>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</si>
  <si>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</si>
  <si>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</si>
  <si>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</si>
  <si>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</si>
  <si>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</si>
  <si>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</si>
  <si>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</si>
  <si>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</si>
  <si>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</si>
  <si>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</si>
  <si>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</si>
  <si>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</si>
  <si>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</si>
  <si>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</si>
  <si>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</si>
  <si>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</si>
  <si>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</si>
  <si>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</si>
  <si>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</si>
  <si>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</si>
  <si>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</si>
  <si>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</si>
  <si>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</si>
  <si>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</si>
  <si>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</si>
  <si>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</si>
  <si>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</si>
  <si>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</si>
  <si>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</si>
  <si>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</si>
  <si>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</si>
  <si>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</si>
  <si>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</si>
  <si>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</si>
  <si>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</si>
  <si>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</si>
  <si>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</si>
  <si>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</si>
  <si>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</si>
  <si>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</si>
  <si>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</si>
  <si>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</si>
  <si>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</si>
  <si>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</si>
  <si>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</si>
  <si>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</si>
  <si>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</si>
  <si>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</si>
  <si>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</si>
  <si>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</si>
  <si>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</si>
  <si>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</si>
  <si>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</si>
  <si>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</si>
  <si>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</si>
  <si>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</si>
  <si>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</si>
  <si>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</si>
  <si>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</si>
  <si>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</si>
  <si>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</si>
  <si>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</si>
  <si>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</si>
  <si>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</si>
  <si>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</si>
  <si>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</si>
  <si>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</si>
  <si>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</si>
  <si>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</si>
  <si>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</si>
  <si>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</si>
  <si>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</si>
  <si>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</si>
  <si>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</si>
  <si>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</si>
  <si>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</si>
  <si>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</si>
  <si>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</si>
  <si>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</si>
  <si>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</si>
  <si>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</si>
  <si>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</si>
  <si>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</si>
  <si>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</si>
  <si>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</si>
  <si>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</si>
  <si>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</si>
  <si>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</si>
  <si>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</si>
  <si>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</si>
  <si>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</si>
  <si>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</si>
  <si>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</si>
  <si>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</si>
  <si>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</si>
  <si>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</si>
  <si>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</si>
  <si>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</si>
  <si>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</si>
  <si>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</si>
  <si>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</si>
  <si>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</si>
  <si>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</si>
  <si>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</si>
  <si>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</si>
  <si>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</si>
  <si>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</si>
  <si>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</si>
  <si>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</si>
  <si>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</si>
  <si>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</si>
  <si>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</si>
  <si>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</si>
  <si>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</si>
  <si>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</si>
  <si>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</si>
  <si>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</si>
  <si>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</si>
  <si>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</si>
  <si>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</si>
  <si>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</si>
  <si>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</si>
  <si>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</si>
  <si>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</si>
  <si>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</si>
  <si>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</si>
  <si>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</si>
  <si>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</si>
  <si>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</si>
  <si>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</si>
  <si>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</si>
  <si>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</si>
  <si>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</si>
  <si>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</si>
  <si>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</si>
  <si>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</si>
  <si>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</si>
  <si>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</si>
  <si>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</si>
  <si>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</si>
  <si>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</si>
  <si>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</si>
  <si>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</si>
  <si>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</si>
  <si>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</si>
  <si>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</si>
  <si>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</si>
  <si>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</si>
  <si>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</si>
  <si>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</si>
  <si>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</si>
  <si>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</si>
  <si>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</si>
  <si>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</si>
  <si>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</si>
  <si>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</si>
  <si>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</si>
  <si>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</si>
  <si>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</si>
  <si>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</si>
  <si>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</si>
  <si>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</si>
  <si>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</si>
  <si>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</si>
  <si>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</si>
  <si>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</si>
  <si>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</si>
  <si>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</si>
  <si>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</si>
  <si>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</si>
  <si>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</si>
  <si>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</si>
  <si>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</si>
  <si>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</si>
  <si>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</si>
  <si>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</si>
  <si>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</si>
  <si>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</si>
  <si>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</si>
  <si>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</si>
  <si>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</si>
  <si>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</si>
  <si>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</si>
  <si>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</si>
  <si>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</si>
  <si>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</si>
  <si>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</si>
  <si>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</si>
  <si>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</si>
  <si>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</si>
  <si>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</si>
  <si>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</si>
  <si>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</si>
  <si>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</si>
  <si>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</si>
  <si>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</si>
  <si>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</si>
  <si>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</si>
  <si>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</si>
  <si>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</si>
  <si>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</si>
  <si>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</si>
  <si>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</si>
  <si>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</si>
  <si>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</si>
  <si>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</si>
  <si>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</si>
  <si>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</si>
  <si>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</si>
  <si>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</si>
  <si>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</si>
  <si>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</si>
  <si>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</si>
  <si>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</si>
  <si>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</si>
  <si>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</si>
  <si>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</si>
  <si>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</si>
  <si>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</si>
  <si>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</si>
  <si>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</si>
  <si>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</si>
  <si>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</si>
  <si>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</si>
  <si>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</si>
  <si>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</si>
  <si>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</si>
  <si>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</si>
  <si>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</si>
  <si>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</si>
  <si>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</si>
  <si>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</si>
  <si>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</si>
  <si>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</si>
  <si>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</si>
  <si>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</si>
  <si>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</si>
  <si>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</si>
  <si>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</si>
  <si>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</si>
  <si>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</si>
  <si>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</si>
  <si>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</si>
  <si>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</si>
  <si>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</si>
  <si>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</si>
  <si>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</si>
  <si>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</si>
  <si>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</si>
  <si>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</si>
  <si>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</si>
  <si>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</si>
  <si>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</si>
  <si>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</si>
  <si>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</si>
  <si>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</si>
  <si>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</si>
  <si>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</si>
  <si>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</si>
  <si>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</si>
  <si>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</si>
  <si>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</si>
  <si>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</si>
  <si>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</si>
  <si>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</si>
  <si>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</si>
  <si>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</si>
  <si>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</si>
  <si>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</si>
  <si>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</si>
  <si>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</si>
  <si>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</si>
  <si>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</si>
  <si>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</si>
  <si>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</si>
  <si>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</si>
  <si>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</si>
  <si>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</si>
  <si>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</si>
  <si>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</si>
  <si>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</si>
  <si>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</si>
  <si>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</si>
  <si>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</si>
  <si>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</si>
  <si>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</si>
  <si>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</si>
  <si>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</si>
  <si>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</si>
  <si>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</si>
  <si>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</si>
  <si>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</si>
  <si>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</si>
  <si>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</si>
  <si>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</si>
  <si>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</si>
  <si>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</si>
  <si>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</si>
  <si>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</si>
  <si>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</si>
  <si>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</si>
  <si>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</si>
  <si>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</si>
  <si>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</si>
  <si>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</si>
  <si>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</si>
  <si>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</si>
  <si>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</si>
  <si>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</si>
  <si>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</si>
  <si>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</si>
  <si>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</si>
  <si>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</si>
  <si>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</si>
  <si>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</si>
  <si>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</si>
  <si>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</si>
  <si>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</si>
  <si>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</si>
  <si>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</si>
  <si>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</si>
  <si>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</si>
  <si>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</si>
  <si>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</si>
  <si>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</si>
  <si>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</si>
  <si>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</si>
  <si>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</si>
  <si>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</si>
  <si>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</si>
  <si>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</si>
  <si>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</si>
  <si>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</si>
  <si>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</si>
  <si>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</si>
  <si>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</si>
  <si>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</si>
  <si>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</si>
  <si>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</si>
  <si>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</si>
  <si>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</si>
  <si>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</si>
  <si>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</si>
  <si>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</si>
  <si>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</si>
  <si>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</si>
  <si>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</si>
  <si>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</si>
  <si>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</si>
  <si>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</si>
  <si>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</si>
  <si>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</si>
  <si>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</si>
  <si>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</si>
  <si>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</si>
  <si>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</si>
  <si>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</si>
  <si>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</si>
  <si>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</si>
  <si>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</si>
  <si>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</si>
  <si>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</si>
  <si>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</si>
  <si>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</si>
  <si>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</si>
  <si>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</si>
  <si>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</si>
  <si>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</si>
  <si>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</si>
  <si>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</si>
  <si>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</si>
  <si>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</si>
  <si>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</si>
  <si>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</si>
  <si>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</si>
  <si>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</si>
  <si>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</si>
  <si>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</si>
  <si>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</si>
  <si>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</si>
  <si>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</si>
  <si>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</si>
  <si>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</si>
  <si>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</si>
  <si>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</si>
  <si>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</si>
  <si>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</si>
  <si>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</si>
  <si>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</si>
  <si>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</si>
  <si>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</si>
  <si>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</si>
  <si>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</si>
  <si>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</si>
  <si>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</si>
  <si>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</si>
  <si>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</si>
  <si>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</si>
  <si>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</si>
  <si>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</si>
  <si>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</si>
  <si>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</si>
  <si>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</si>
  <si>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</si>
  <si>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</si>
  <si>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</si>
  <si>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</si>
  <si>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</si>
  <si>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</si>
  <si>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</si>
  <si>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</si>
  <si>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</si>
  <si>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</si>
  <si>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</si>
  <si>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</si>
  <si>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</si>
  <si>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</si>
  <si>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</si>
  <si>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</si>
  <si>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</si>
  <si>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</si>
  <si>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</si>
  <si>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</si>
  <si>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</si>
  <si>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</si>
  <si>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</si>
  <si>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</si>
  <si>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</si>
  <si>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</si>
  <si>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</si>
  <si>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</si>
  <si>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</si>
  <si>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</si>
  <si>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</si>
  <si>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</si>
  <si>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</si>
  <si>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</si>
  <si>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</si>
  <si>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</si>
  <si>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</si>
  <si>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</si>
  <si>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</si>
  <si>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</si>
  <si>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</si>
  <si>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</si>
  <si>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</si>
  <si>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</si>
  <si>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</si>
  <si>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</si>
  <si>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</si>
  <si>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</si>
  <si>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</si>
  <si>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</si>
  <si>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</si>
  <si>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</si>
  <si>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</si>
  <si>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</si>
  <si>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</si>
  <si>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</si>
  <si>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</si>
  <si>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</si>
  <si>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</si>
  <si>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</si>
  <si>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</si>
  <si>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</si>
  <si>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</si>
  <si>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</si>
  <si>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</si>
  <si>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</si>
  <si>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</si>
  <si>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</si>
  <si>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</si>
  <si>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</si>
  <si>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</si>
  <si>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</si>
  <si>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</si>
  <si>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</si>
  <si>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</si>
  <si>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</si>
  <si>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</si>
  <si>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</si>
  <si>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</si>
  <si>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</si>
  <si>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</si>
  <si>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</si>
  <si>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</si>
  <si>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</si>
  <si>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</si>
  <si>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</si>
  <si>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</si>
  <si>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</si>
  <si>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</si>
  <si>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</si>
  <si>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</si>
  <si>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</si>
  <si>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</si>
  <si>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</si>
  <si>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</si>
  <si>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</si>
  <si>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</si>
  <si>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</si>
  <si>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</si>
  <si>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</si>
  <si>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</si>
  <si>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</si>
  <si>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</si>
  <si>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</si>
  <si>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</si>
  <si>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</si>
  <si>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</si>
  <si>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</si>
  <si>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</si>
  <si>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</si>
  <si>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</si>
  <si>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</si>
  <si>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</si>
  <si>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</si>
  <si>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</si>
  <si>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</si>
  <si>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</si>
  <si>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</si>
  <si>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</si>
  <si>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</si>
  <si>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</si>
  <si>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</si>
  <si>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</si>
  <si>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</si>
  <si>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</si>
  <si>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</si>
  <si>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</si>
  <si>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</si>
  <si>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</si>
  <si>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</si>
  <si>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</si>
  <si>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</si>
  <si>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</si>
  <si>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</si>
  <si>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</si>
  <si>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</si>
  <si>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</si>
  <si>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</si>
  <si>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</si>
  <si>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</si>
  <si>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</si>
  <si>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</si>
  <si>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</si>
  <si>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</si>
  <si>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</si>
  <si>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</si>
  <si>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</si>
  <si>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</si>
  <si>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</si>
  <si>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</si>
  <si>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</si>
  <si>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</si>
  <si>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</si>
  <si>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</si>
  <si>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</si>
  <si>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</si>
  <si>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</si>
  <si>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</si>
  <si>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</si>
  <si>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</si>
  <si>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</si>
  <si>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</si>
  <si>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</si>
  <si>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</si>
  <si>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</si>
  <si>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</si>
  <si>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</si>
  <si>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</si>
  <si>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</si>
  <si>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</si>
  <si>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</si>
  <si>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</si>
  <si>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</si>
  <si>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</si>
  <si>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</si>
  <si>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</si>
  <si>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</si>
  <si>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</si>
  <si>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</si>
  <si>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</si>
  <si>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</si>
  <si>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</si>
  <si>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</si>
  <si>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</si>
  <si>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</si>
  <si>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</si>
  <si>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</si>
  <si>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</si>
  <si>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</si>
  <si>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</si>
  <si>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</si>
  <si>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</si>
  <si>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</si>
  <si>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</si>
  <si>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</si>
  <si>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</si>
  <si>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</si>
  <si>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</si>
  <si>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</si>
  <si>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</si>
  <si>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</si>
  <si>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</si>
  <si>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</si>
  <si>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</si>
  <si>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</si>
  <si>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</si>
  <si>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</si>
  <si>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</si>
  <si>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</si>
  <si>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</si>
  <si>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</si>
  <si>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</si>
  <si>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</si>
  <si>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</si>
  <si>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</si>
  <si>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</si>
  <si>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</si>
  <si>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</si>
  <si>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</si>
  <si>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</si>
  <si>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</si>
  <si>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</si>
  <si>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</si>
  <si>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</si>
  <si>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</si>
  <si>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</si>
  <si>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</si>
  <si>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</si>
  <si>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</si>
  <si>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</si>
  <si>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</si>
  <si>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</si>
  <si>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</si>
  <si>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</si>
  <si>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</si>
  <si>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</si>
  <si>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</si>
  <si>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</si>
  <si>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</si>
  <si>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</si>
  <si>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</si>
  <si>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</si>
  <si>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</si>
  <si>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</si>
  <si>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</si>
  <si>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</si>
  <si>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</si>
  <si>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</si>
  <si>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</si>
  <si>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</si>
  <si>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</si>
  <si>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</si>
  <si>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</si>
  <si>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</si>
  <si>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</si>
  <si>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</si>
  <si>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</si>
  <si>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</si>
  <si>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</si>
  <si>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</si>
  <si>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</si>
  <si>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</si>
  <si>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</si>
  <si>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</si>
  <si>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</si>
  <si>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</si>
  <si>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</si>
  <si>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</si>
  <si>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</si>
  <si>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</si>
  <si>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</si>
  <si>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</si>
  <si>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</si>
  <si>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</si>
  <si>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</si>
  <si>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</si>
  <si>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</si>
  <si>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</si>
  <si>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</si>
  <si>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</si>
  <si>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</si>
  <si>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</si>
  <si>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</si>
  <si>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</si>
  <si>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</si>
  <si>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</si>
  <si>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</si>
  <si>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</si>
  <si>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</si>
  <si>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</si>
  <si>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</si>
  <si>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</si>
  <si>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</si>
  <si>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</si>
  <si>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</si>
  <si>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</si>
  <si>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</si>
  <si>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</si>
  <si>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</si>
  <si>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</si>
  <si>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</si>
  <si>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</si>
  <si>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</si>
  <si>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</si>
  <si>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</si>
  <si>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</si>
  <si>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</si>
  <si>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</si>
  <si>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</si>
  <si>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</si>
  <si>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</si>
  <si>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</si>
  <si>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</si>
  <si>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</si>
  <si>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</si>
  <si>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</si>
  <si>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</si>
  <si>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</si>
  <si>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</si>
  <si>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</si>
  <si>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</si>
  <si>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</si>
  <si>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</si>
  <si>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</si>
  <si>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</si>
  <si>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</si>
  <si>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</si>
  <si>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</si>
  <si>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</si>
  <si>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</si>
  <si>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</si>
  <si>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</si>
  <si>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</si>
  <si>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</si>
  <si>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</si>
  <si>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</si>
  <si>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</si>
  <si>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</si>
  <si>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</si>
  <si>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</si>
  <si>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</si>
  <si>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</si>
  <si>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</si>
  <si>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</si>
  <si>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</si>
  <si>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</si>
  <si>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</si>
  <si>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</si>
  <si>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</si>
  <si>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</si>
  <si>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</si>
  <si>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</si>
  <si>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</si>
  <si>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</si>
  <si>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</si>
  <si>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</si>
  <si>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</si>
  <si>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</si>
  <si>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</si>
  <si>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</si>
  <si>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</si>
  <si>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</si>
  <si>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</si>
  <si>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</si>
  <si>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</si>
  <si>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</si>
  <si>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</si>
  <si>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</si>
  <si>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</si>
  <si>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</si>
  <si>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</si>
  <si>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</si>
  <si>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</si>
  <si>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</si>
  <si>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</si>
  <si>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</si>
  <si>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</si>
  <si>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</si>
  <si>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</si>
  <si>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</si>
  <si>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</si>
  <si>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</si>
  <si>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</si>
  <si>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</si>
  <si>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</si>
  <si>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</si>
  <si>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</si>
  <si>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</si>
  <si>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</si>
  <si>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</si>
  <si>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</si>
  <si>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</si>
  <si>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</si>
  <si>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</si>
  <si>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</si>
  <si>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</si>
  <si>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</si>
  <si>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</si>
  <si>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</si>
  <si>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</si>
  <si>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</si>
  <si>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</si>
  <si>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</si>
  <si>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</si>
  <si>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</si>
  <si>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</si>
  <si>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</si>
  <si>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</si>
  <si>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</si>
  <si>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</si>
  <si>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</si>
  <si>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</si>
  <si>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</si>
  <si>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</si>
  <si>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</si>
  <si>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</si>
  <si>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</si>
  <si>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</si>
  <si>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</si>
  <si>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</si>
  <si>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</si>
  <si>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</si>
  <si>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</si>
  <si>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</si>
  <si>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</si>
  <si>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</si>
  <si>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</si>
  <si>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</si>
  <si>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</si>
  <si>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</si>
  <si>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</si>
  <si>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</si>
  <si>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</si>
  <si>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</si>
  <si>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</si>
  <si>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</si>
  <si>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</si>
  <si>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</si>
  <si>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</si>
  <si>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</si>
  <si>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</si>
  <si>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</si>
  <si>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</si>
  <si>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</si>
  <si>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</si>
  <si>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</si>
  <si>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</si>
  <si>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</si>
  <si>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</si>
  <si>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</si>
  <si>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</si>
  <si>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</si>
  <si>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</si>
  <si>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</si>
  <si>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</si>
  <si>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</si>
  <si>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</si>
  <si>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</si>
  <si>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</si>
  <si>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</si>
  <si>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</si>
  <si>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</si>
  <si>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</si>
  <si>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</si>
  <si>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</si>
  <si>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</si>
  <si>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</si>
  <si>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</si>
  <si>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</si>
  <si>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</si>
  <si>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</si>
  <si>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</si>
  <si>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</si>
  <si>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</si>
  <si>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</si>
  <si>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</si>
  <si>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</si>
  <si>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</si>
  <si>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</si>
  <si>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</si>
  <si>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</si>
  <si>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</si>
  <si>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</si>
  <si>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</si>
  <si>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</si>
  <si>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</si>
  <si>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</si>
  <si>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</si>
  <si>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</si>
  <si>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</si>
  <si>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</si>
  <si>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</si>
  <si>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</si>
  <si>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</si>
  <si>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</si>
  <si>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</si>
  <si>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</si>
  <si>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</si>
  <si>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</si>
  <si>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</si>
  <si>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</si>
  <si>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</si>
  <si>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</si>
  <si>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</si>
  <si>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</si>
  <si>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</si>
  <si>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</si>
  <si>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</si>
  <si>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</si>
  <si>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</si>
  <si>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</si>
  <si>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</si>
  <si>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</si>
  <si>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</si>
  <si>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</si>
  <si>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</si>
  <si>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</si>
  <si>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</si>
  <si>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</si>
  <si>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</si>
  <si>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</si>
  <si>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</si>
  <si>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</si>
  <si>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</si>
  <si>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</si>
  <si>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</si>
  <si>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</si>
  <si>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</si>
  <si>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</si>
  <si>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</si>
  <si>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</si>
  <si>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</si>
  <si>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</si>
  <si>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</si>
  <si>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</si>
  <si>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</si>
  <si>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</si>
  <si>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</si>
  <si>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</si>
  <si>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</si>
  <si>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</si>
  <si>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</si>
  <si>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</si>
  <si>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</si>
  <si>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</si>
  <si>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</si>
  <si>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</si>
  <si>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</si>
  <si>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</si>
  <si>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</si>
  <si>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</si>
  <si>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</si>
  <si>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</si>
  <si>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</si>
  <si>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</si>
  <si>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</si>
  <si>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</si>
  <si>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</si>
  <si>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</si>
  <si>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</si>
  <si>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</si>
  <si>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</si>
  <si>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</si>
  <si>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</si>
  <si>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</si>
  <si>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</si>
  <si>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</si>
  <si>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</si>
  <si>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</si>
  <si>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</si>
  <si>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</si>
  <si>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</si>
  <si>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</si>
  <si>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</si>
  <si>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</si>
  <si>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</si>
  <si>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</si>
  <si>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</si>
  <si>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</si>
  <si>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</si>
  <si>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</si>
  <si>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</si>
  <si>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</si>
  <si>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</si>
  <si>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</si>
  <si>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</si>
  <si>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</si>
  <si>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</si>
  <si>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</si>
  <si>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</si>
  <si>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</si>
  <si>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</si>
  <si>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</si>
  <si>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</si>
  <si>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</si>
  <si>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</si>
  <si>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</si>
  <si>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</si>
  <si>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</si>
  <si>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</si>
  <si>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</si>
  <si>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</si>
  <si>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</si>
  <si>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</si>
  <si>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</si>
  <si>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</si>
  <si>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</si>
  <si>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</si>
  <si>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</si>
  <si>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</si>
  <si>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</si>
  <si>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</si>
  <si>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</si>
  <si>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</si>
  <si>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</si>
  <si>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</si>
  <si>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</si>
  <si>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</si>
  <si>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</si>
  <si>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</si>
  <si>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</si>
  <si>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</si>
  <si>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</si>
  <si>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</si>
  <si>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</si>
  <si>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</si>
  <si>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</si>
  <si>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</si>
  <si>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</si>
  <si>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</si>
  <si>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</si>
  <si>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</si>
  <si>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</si>
  <si>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</si>
  <si>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</si>
  <si>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</si>
  <si>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</si>
  <si>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</si>
  <si>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</si>
  <si>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</si>
  <si>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</si>
  <si>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</si>
  <si>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</si>
  <si>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</si>
  <si>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</si>
  <si>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</si>
  <si>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</si>
  <si>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</si>
  <si>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</si>
  <si>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</si>
  <si>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</si>
  <si>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</si>
  <si>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</si>
  <si>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</si>
  <si>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</si>
  <si>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</si>
  <si>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</si>
  <si>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</si>
  <si>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</si>
  <si>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</si>
  <si>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</si>
  <si>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</si>
  <si>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</si>
  <si>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</si>
  <si>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</si>
  <si>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</si>
  <si>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</si>
  <si>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</si>
  <si>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</si>
  <si>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</si>
  <si>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</si>
  <si>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</si>
  <si>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</si>
  <si>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</si>
  <si>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</si>
  <si>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</si>
  <si>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</si>
  <si>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</si>
  <si>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</si>
  <si>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</si>
  <si>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</si>
  <si>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</si>
  <si>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</si>
  <si>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</si>
  <si>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</si>
  <si>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</si>
  <si>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</si>
  <si>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</si>
  <si>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</si>
  <si>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</si>
  <si>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</si>
  <si>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</si>
  <si>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</si>
  <si>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</si>
  <si>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</si>
  <si>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</si>
  <si>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</si>
  <si>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</si>
  <si>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</si>
  <si>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</si>
  <si>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</si>
  <si>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</si>
  <si>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</si>
  <si>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</si>
  <si>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</si>
  <si>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</si>
  <si>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</si>
  <si>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</si>
  <si>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</si>
  <si>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</si>
  <si>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</si>
  <si>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</si>
  <si>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</si>
  <si>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</si>
  <si>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</si>
  <si>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</si>
  <si>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</si>
  <si>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</si>
  <si>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</si>
  <si>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</si>
  <si>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</si>
  <si>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</si>
  <si>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</si>
  <si>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</si>
  <si>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</si>
  <si>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</si>
  <si>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</si>
  <si>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</si>
  <si>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</si>
  <si>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</si>
  <si>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</si>
  <si>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</si>
  <si>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</si>
  <si>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</si>
  <si>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</si>
  <si>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</si>
  <si>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</si>
  <si>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</si>
  <si>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</si>
  <si>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</si>
  <si>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</si>
  <si>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</si>
  <si>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</si>
  <si>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</si>
  <si>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</si>
  <si>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</si>
  <si>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</si>
  <si>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</si>
  <si>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</si>
  <si>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</si>
  <si>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</si>
  <si>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</si>
  <si>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</si>
  <si>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</si>
  <si>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</si>
  <si>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</si>
  <si>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</si>
  <si>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</si>
  <si>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</si>
  <si>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</si>
  <si>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</si>
  <si>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</si>
  <si>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</si>
  <si>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</si>
  <si>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</si>
  <si>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</si>
  <si>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</si>
  <si>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</si>
  <si>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</si>
  <si>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</si>
  <si>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</si>
  <si>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</si>
  <si>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</si>
  <si>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</si>
  <si>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</si>
  <si>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</si>
  <si>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</si>
  <si>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</si>
  <si>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</si>
  <si>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</si>
  <si>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</si>
  <si>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</si>
  <si>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</si>
  <si>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</si>
  <si>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</si>
  <si>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</si>
  <si>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</si>
  <si>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</si>
  <si>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</si>
  <si>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</si>
  <si>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</si>
  <si>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</si>
  <si>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</si>
  <si>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</si>
  <si>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</si>
  <si>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</si>
  <si>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</si>
  <si>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</si>
  <si>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</si>
  <si>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</si>
  <si>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</si>
  <si>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</si>
  <si>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</si>
  <si>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</si>
  <si>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</si>
  <si>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</si>
  <si>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</si>
  <si>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</si>
  <si>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</si>
  <si>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</si>
  <si>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</si>
  <si>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</si>
  <si>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</si>
  <si>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</si>
  <si>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</si>
  <si>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</si>
  <si>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</si>
  <si>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</si>
  <si>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</si>
  <si>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</si>
  <si>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</si>
  <si>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</si>
  <si>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</si>
  <si>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</si>
  <si>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</si>
  <si>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</si>
  <si>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</si>
  <si>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</si>
  <si>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</si>
  <si>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</si>
  <si>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</si>
  <si>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</si>
  <si>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</si>
  <si>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</si>
  <si>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</si>
  <si>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</si>
  <si>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</si>
  <si>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</si>
  <si>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</si>
  <si>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</si>
  <si>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</si>
  <si>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</si>
  <si>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</si>
  <si>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</si>
  <si>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</si>
  <si>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</si>
  <si>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</si>
  <si>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</si>
  <si>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</si>
  <si>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</si>
  <si>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</si>
  <si>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</si>
  <si>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</si>
  <si>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</si>
  <si>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</si>
  <si>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</si>
  <si>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</si>
  <si>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</si>
  <si>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</si>
  <si>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</si>
  <si>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</si>
  <si>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</si>
  <si>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</si>
  <si>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</si>
  <si>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</si>
  <si>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</si>
  <si>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</si>
  <si>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</si>
  <si>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</si>
  <si>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</si>
  <si>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</si>
  <si>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</si>
  <si>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</si>
  <si>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</si>
  <si>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</si>
  <si>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</si>
  <si>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</si>
  <si>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</si>
  <si>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</si>
  <si>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</si>
  <si>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</si>
  <si>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</si>
  <si>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</si>
  <si>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</si>
  <si>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</si>
  <si>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</si>
  <si>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</si>
  <si>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</si>
  <si>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</si>
  <si>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</si>
  <si>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</si>
  <si>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</si>
  <si>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</si>
  <si>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</si>
  <si>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</si>
  <si>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</si>
  <si>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</si>
  <si>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</si>
  <si>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</si>
  <si>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</si>
  <si>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</si>
  <si>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</si>
  <si>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</si>
  <si>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</si>
  <si>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</si>
  <si>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</si>
  <si>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</si>
  <si>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</si>
  <si>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</si>
  <si>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</si>
  <si>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</si>
  <si>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</si>
  <si>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</si>
  <si>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</si>
  <si>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</si>
  <si>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</si>
  <si>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</si>
  <si>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</si>
  <si>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</si>
  <si>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</si>
  <si>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</si>
  <si>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</si>
  <si>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</si>
  <si>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</si>
  <si>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</si>
  <si>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</si>
  <si>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</si>
  <si>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</si>
  <si>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</si>
  <si>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</si>
  <si>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</si>
  <si>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</si>
  <si>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</si>
  <si>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</si>
  <si>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</si>
  <si>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</si>
  <si>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</si>
  <si>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</si>
  <si>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</si>
  <si>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</si>
  <si>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</si>
  <si>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</si>
  <si>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</si>
  <si>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</si>
  <si>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</si>
  <si>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</si>
  <si>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</si>
  <si>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</si>
  <si>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</si>
  <si>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</si>
  <si>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</si>
  <si>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</si>
  <si>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</si>
  <si>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</si>
  <si>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</si>
  <si>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</si>
  <si>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</si>
  <si>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</si>
  <si>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</si>
  <si>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</si>
  <si>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</si>
  <si>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</si>
  <si>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</si>
  <si>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</si>
  <si>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</si>
  <si>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</si>
  <si>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</si>
  <si>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</si>
  <si>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</si>
  <si>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</si>
  <si>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</si>
  <si>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</si>
  <si>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</si>
  <si>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</si>
  <si>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</si>
  <si>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</si>
  <si>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</si>
  <si>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</si>
  <si>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</si>
  <si>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</si>
  <si>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</si>
  <si>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</si>
  <si>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</si>
  <si>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</si>
  <si>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</si>
  <si>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</si>
  <si>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</si>
  <si>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</si>
  <si>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</si>
  <si>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</si>
  <si>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</si>
  <si>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</si>
  <si>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</si>
  <si>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</si>
  <si>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</si>
  <si>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</si>
  <si>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</si>
  <si>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</si>
  <si>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</si>
  <si>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</si>
  <si>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</si>
  <si>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</si>
  <si>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</si>
  <si>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</si>
  <si>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</si>
  <si>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</si>
  <si>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</si>
  <si>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</si>
  <si>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</si>
  <si>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</si>
  <si>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</si>
  <si>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</si>
  <si>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</si>
  <si>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</si>
  <si>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</si>
  <si>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</si>
  <si>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</si>
  <si>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</si>
  <si>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</si>
  <si>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</si>
  <si>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</si>
  <si>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</si>
  <si>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</si>
  <si>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</si>
  <si>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</si>
  <si>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</si>
  <si>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</si>
  <si>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</si>
  <si>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</si>
  <si>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</si>
  <si>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</si>
  <si>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</si>
  <si>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</si>
  <si>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</si>
  <si>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</si>
  <si>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</si>
  <si>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</si>
  <si>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</si>
  <si>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</si>
  <si>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</si>
  <si>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</si>
  <si>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</si>
  <si>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</si>
  <si>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</si>
  <si>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</si>
  <si>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</si>
  <si>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</si>
  <si>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</si>
  <si>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</si>
  <si>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</si>
  <si>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</si>
  <si>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</si>
  <si>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</si>
  <si>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</si>
  <si>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</si>
  <si>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</si>
  <si>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</si>
  <si>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</si>
  <si>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</si>
  <si>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</si>
  <si>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</si>
  <si>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</si>
  <si>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</si>
  <si>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</si>
  <si>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</si>
  <si>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</si>
  <si>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</si>
  <si>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</si>
  <si>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</si>
  <si>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</si>
  <si>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</si>
  <si>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</si>
  <si>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</si>
  <si>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</si>
  <si>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</si>
  <si>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</si>
  <si>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</si>
  <si>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</si>
  <si>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</si>
  <si>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</si>
  <si>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</si>
  <si>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</si>
  <si>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</si>
  <si>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</si>
  <si>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</si>
  <si>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</si>
  <si>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</si>
  <si>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</si>
  <si>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</si>
  <si>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</si>
  <si>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</si>
  <si>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</si>
  <si>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</si>
  <si>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</si>
  <si>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</si>
  <si>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</si>
  <si>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</si>
  <si>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</si>
  <si>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</si>
  <si>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</si>
  <si>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</si>
  <si>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</si>
  <si>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</si>
  <si>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</si>
  <si>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</si>
  <si>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</si>
  <si>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</si>
  <si>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</si>
  <si>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</si>
  <si>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</si>
  <si>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</si>
  <si>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</si>
  <si>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</si>
  <si>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</si>
  <si>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</si>
  <si>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</si>
  <si>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</si>
  <si>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</si>
  <si>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</si>
  <si>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</si>
  <si>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</si>
  <si>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</si>
  <si>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</si>
  <si>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</si>
  <si>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</si>
  <si>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</si>
  <si>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</si>
  <si>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</si>
  <si>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</si>
  <si>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</si>
  <si>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</si>
  <si>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</si>
  <si>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</si>
  <si>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</si>
  <si>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</si>
  <si>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</si>
  <si>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</si>
  <si>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</si>
  <si>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</si>
  <si>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</si>
  <si>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</si>
  <si>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</si>
  <si>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</si>
  <si>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</si>
  <si>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</si>
  <si>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</si>
  <si>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</si>
  <si>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</si>
  <si>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</si>
  <si>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</si>
  <si>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</si>
  <si>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</si>
  <si>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</si>
  <si>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</si>
  <si>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</si>
  <si>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</si>
  <si>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</si>
  <si>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</si>
  <si>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</si>
  <si>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</si>
  <si>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</si>
  <si>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</si>
  <si>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</si>
  <si>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</si>
  <si>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</si>
  <si>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</si>
  <si>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</si>
  <si>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</si>
  <si>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</si>
  <si>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</si>
  <si>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</si>
  <si>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</si>
  <si>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</si>
  <si>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</si>
  <si>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</si>
  <si>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</si>
  <si>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</si>
  <si>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</si>
  <si>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</si>
  <si>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</si>
  <si>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</si>
  <si>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</si>
  <si>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</si>
  <si>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</si>
  <si>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</si>
  <si>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</si>
  <si>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</si>
  <si>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</si>
  <si>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</si>
  <si>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</si>
  <si>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</si>
  <si>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</si>
  <si>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</si>
  <si>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</si>
  <si>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</si>
  <si>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</si>
  <si>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</si>
  <si>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</si>
  <si>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</si>
  <si>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</si>
  <si>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</si>
  <si>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</si>
  <si>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</si>
  <si>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</si>
  <si>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</si>
  <si>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</si>
  <si>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</si>
  <si>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</si>
  <si>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</si>
  <si>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</si>
  <si>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</si>
  <si>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</si>
  <si>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</si>
  <si>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</si>
  <si>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</si>
  <si>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</si>
  <si>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</si>
  <si>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</si>
  <si>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</si>
  <si>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</si>
  <si>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</si>
  <si>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</si>
  <si>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</si>
  <si>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</si>
  <si>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</si>
  <si>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</si>
  <si>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</si>
  <si>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</si>
  <si>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</si>
  <si>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</si>
  <si>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</si>
  <si>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</si>
  <si>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</si>
  <si>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</si>
  <si>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</si>
  <si>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</si>
  <si>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</si>
  <si>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</si>
  <si>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</si>
  <si>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</si>
  <si>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</si>
  <si>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</si>
  <si>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</si>
  <si>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</si>
  <si>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</si>
  <si>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</si>
  <si>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</si>
  <si>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</si>
  <si>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</si>
  <si>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</si>
  <si>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</si>
  <si>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</si>
  <si>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</si>
  <si>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</si>
  <si>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</si>
  <si>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</si>
  <si>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</si>
  <si>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</si>
  <si>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</si>
  <si>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</si>
  <si>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</si>
  <si>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</si>
  <si>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</si>
  <si>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</si>
  <si>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</si>
  <si>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</si>
  <si>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</si>
  <si>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</si>
  <si>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</si>
  <si>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</si>
  <si>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</si>
  <si>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</si>
  <si>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</si>
  <si>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</si>
  <si>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</si>
  <si>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</si>
  <si>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</si>
  <si>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</si>
  <si>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</si>
  <si>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</si>
  <si>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</si>
  <si>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</si>
  <si>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</si>
  <si>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</si>
  <si>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</si>
  <si>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</si>
  <si>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</si>
  <si>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</si>
  <si>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</si>
  <si>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</si>
  <si>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</si>
  <si>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</si>
  <si>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</si>
  <si>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</si>
  <si>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</si>
  <si>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</si>
  <si>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</si>
  <si>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</si>
  <si>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</si>
  <si>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</si>
  <si>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</si>
  <si>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</si>
  <si>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</si>
  <si>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</si>
  <si>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</si>
  <si>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</si>
  <si>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</si>
  <si>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</si>
  <si>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</si>
  <si>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</si>
  <si>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</si>
  <si>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</si>
  <si>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</si>
  <si>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</si>
  <si>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</si>
  <si>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</si>
  <si>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</si>
  <si>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</si>
  <si>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</si>
  <si>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</si>
  <si>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</si>
  <si>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</si>
  <si>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</si>
  <si>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</si>
  <si>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</si>
  <si>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</si>
  <si>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</si>
  <si>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</si>
  <si>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</si>
  <si>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</si>
  <si>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</si>
  <si>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</si>
  <si>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</si>
  <si>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</si>
  <si>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</si>
  <si>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</si>
  <si>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</si>
  <si>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</si>
  <si>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</si>
  <si>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</si>
  <si>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</si>
  <si>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</si>
  <si>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</si>
  <si>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</si>
  <si>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</si>
  <si>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</si>
  <si>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</si>
  <si>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</si>
  <si>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</si>
  <si>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</si>
  <si>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</si>
  <si>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</si>
  <si>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</si>
  <si>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</si>
  <si>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</si>
  <si>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</si>
  <si>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</si>
  <si>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</si>
  <si>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</si>
  <si>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</si>
  <si>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</si>
  <si>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</si>
  <si>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</si>
  <si>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</si>
  <si>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</si>
  <si>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</si>
  <si>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</si>
  <si>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</si>
  <si>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</si>
  <si>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</si>
  <si>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</si>
  <si>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</si>
  <si>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</si>
  <si>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</si>
  <si>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</si>
  <si>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</si>
  <si>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</si>
  <si>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</si>
  <si>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</si>
  <si>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</si>
  <si>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</si>
  <si>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</si>
  <si>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</si>
  <si>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</si>
  <si>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</si>
  <si>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</si>
  <si>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</si>
  <si>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</si>
  <si>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</si>
  <si>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</si>
  <si>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</si>
  <si>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</si>
  <si>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</si>
  <si>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</si>
  <si>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</si>
  <si>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</si>
  <si>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</si>
  <si>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</si>
  <si>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</si>
  <si>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</si>
  <si>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</si>
  <si>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</si>
  <si>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</si>
  <si>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</si>
  <si>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</si>
  <si>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</si>
  <si>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</si>
  <si>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</si>
  <si>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</si>
  <si>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</si>
  <si>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</si>
  <si>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</si>
  <si>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</si>
  <si>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</si>
  <si>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</si>
  <si>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</si>
  <si>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</si>
  <si>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</si>
  <si>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</si>
  <si>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</si>
  <si>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</si>
  <si>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</si>
  <si>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</si>
  <si>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</si>
  <si>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</si>
  <si>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</si>
  <si>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</si>
  <si>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</si>
  <si>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</si>
  <si>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</si>
  <si>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</si>
  <si>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</si>
  <si>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</si>
  <si>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</si>
  <si>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</si>
  <si>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</si>
  <si>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</si>
  <si>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</si>
  <si>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</si>
  <si>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</si>
  <si>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</si>
  <si>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</si>
  <si>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</si>
  <si>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</si>
  <si>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</si>
  <si>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</si>
  <si>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</si>
  <si>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</si>
  <si>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</si>
  <si>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</si>
  <si>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</si>
  <si>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</si>
  <si>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</si>
  <si>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</si>
  <si>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</si>
  <si>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</si>
  <si>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</si>
  <si>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</si>
  <si>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</si>
  <si>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</si>
  <si>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</si>
  <si>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</si>
  <si>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</si>
  <si>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</si>
  <si>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</si>
  <si>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</si>
  <si>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</si>
  <si>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</si>
  <si>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</si>
  <si>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</si>
  <si>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</si>
  <si>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</si>
  <si>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</si>
  <si>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</si>
  <si>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</si>
  <si>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</si>
  <si>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</si>
  <si>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</si>
  <si>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</si>
  <si>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</si>
  <si>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</si>
  <si>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</si>
  <si>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</si>
  <si>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</si>
  <si>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</si>
  <si>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</si>
  <si>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</si>
  <si>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</si>
  <si>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</si>
  <si>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</si>
  <si>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</si>
  <si>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</si>
  <si>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</si>
  <si>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</si>
  <si>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</si>
  <si>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</si>
  <si>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</si>
  <si>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</si>
  <si>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</si>
  <si>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</si>
  <si>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</si>
  <si>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</si>
  <si>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</si>
  <si>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</si>
  <si>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</si>
  <si>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</si>
  <si>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</si>
  <si>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</si>
  <si>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</si>
  <si>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</si>
  <si>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</si>
  <si>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</si>
  <si>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</si>
  <si>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</si>
  <si>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</si>
  <si>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</si>
  <si>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</si>
  <si>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</si>
  <si>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</si>
  <si>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</si>
  <si>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</si>
  <si>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</si>
  <si>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</si>
  <si>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</si>
  <si>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</si>
  <si>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</si>
  <si>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</si>
  <si>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</si>
  <si>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</si>
  <si>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</si>
  <si>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</si>
  <si>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</si>
  <si>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</si>
  <si>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</si>
  <si>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</si>
  <si>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</si>
  <si>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</si>
  <si>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</si>
  <si>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</si>
  <si>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</si>
  <si>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</si>
  <si>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</si>
  <si>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</si>
  <si>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</si>
  <si>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</si>
  <si>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</si>
  <si>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</si>
  <si>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</si>
  <si>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</si>
  <si>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</si>
  <si>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</si>
  <si>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</si>
  <si>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</si>
  <si>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</si>
  <si>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</si>
  <si>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</si>
  <si>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</si>
  <si>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</si>
  <si>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</si>
  <si>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</si>
  <si>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</si>
  <si>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</si>
  <si>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</si>
  <si>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</si>
  <si>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</si>
  <si>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</si>
  <si>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</si>
  <si>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</si>
  <si>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</si>
  <si>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</si>
  <si>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</si>
  <si>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</si>
  <si>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</si>
  <si>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</si>
  <si>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</si>
  <si>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</si>
  <si>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</si>
  <si>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</si>
  <si>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</si>
  <si>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</si>
  <si>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</si>
  <si>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</si>
  <si>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</si>
  <si>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</si>
  <si>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</si>
  <si>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</si>
  <si>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</si>
  <si>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</si>
  <si>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</si>
  <si>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</si>
  <si>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</si>
  <si>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</si>
  <si>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</si>
  <si>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</si>
  <si>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</si>
  <si>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</si>
  <si>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</si>
  <si>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</si>
  <si>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</si>
  <si>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</si>
  <si>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</si>
  <si>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</si>
  <si>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</si>
  <si>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</si>
  <si>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</si>
  <si>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</si>
  <si>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</si>
  <si>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</si>
  <si>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</si>
  <si>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</si>
  <si>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</si>
  <si>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</si>
  <si>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</si>
  <si>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</si>
  <si>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</si>
  <si>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</si>
  <si>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</si>
  <si>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</si>
  <si>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</si>
  <si>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</si>
  <si>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</si>
  <si>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</si>
  <si>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</si>
  <si>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</si>
  <si>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</si>
  <si>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</si>
  <si>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</si>
  <si>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</si>
  <si>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</si>
  <si>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</si>
  <si>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</si>
  <si>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</si>
  <si>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</si>
  <si>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</si>
  <si>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</si>
  <si>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</si>
  <si>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</si>
  <si>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</si>
  <si>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</si>
  <si>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</si>
  <si>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</si>
  <si>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</si>
  <si>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</si>
  <si>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</si>
  <si>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</si>
  <si>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</si>
  <si>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</si>
  <si>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</si>
  <si>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</si>
  <si>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</si>
  <si>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</si>
  <si>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</si>
  <si>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</si>
  <si>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</si>
  <si>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</si>
  <si>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</si>
  <si>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</si>
  <si>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</si>
  <si>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</si>
  <si>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</si>
  <si>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</si>
  <si>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</si>
  <si>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</si>
  <si>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</si>
  <si>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</si>
  <si>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</si>
  <si>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</si>
  <si>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</si>
  <si>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</si>
  <si>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</si>
  <si>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</si>
  <si>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</si>
  <si>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</si>
  <si>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</si>
  <si>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</si>
  <si>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</si>
  <si>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</si>
  <si>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</si>
  <si>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</si>
  <si>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</si>
  <si>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</si>
  <si>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</si>
  <si>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</si>
  <si>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</si>
  <si>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</si>
  <si>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</si>
  <si>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</si>
  <si>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</si>
  <si>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</si>
  <si>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</si>
  <si>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</si>
  <si>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</si>
  <si>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</si>
  <si>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</si>
  <si>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</si>
  <si>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</si>
  <si>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</si>
  <si>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</si>
  <si>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</si>
  <si>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</si>
  <si>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</si>
  <si>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</si>
  <si>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</si>
  <si>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</si>
  <si>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</si>
  <si>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</si>
  <si>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</si>
  <si>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</si>
  <si>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</si>
  <si>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</si>
  <si>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</si>
  <si>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</si>
  <si>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</si>
  <si>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</si>
  <si>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</si>
  <si>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</si>
  <si>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</si>
  <si>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</si>
  <si>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</si>
  <si>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</si>
  <si>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</si>
  <si>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</si>
  <si>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</si>
  <si>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</si>
  <si>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</si>
  <si>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</si>
  <si>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</si>
  <si>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</si>
  <si>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</si>
  <si>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</si>
  <si>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</si>
  <si>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</si>
  <si>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</si>
  <si>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</si>
  <si>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</si>
  <si>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</si>
  <si>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</si>
  <si>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</si>
  <si>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</si>
  <si>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</si>
  <si>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</si>
  <si>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</si>
  <si>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</si>
  <si>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</si>
  <si>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</si>
  <si>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</si>
  <si>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</si>
  <si>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</si>
  <si>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</si>
  <si>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</si>
  <si>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</si>
  <si>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</si>
  <si>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</si>
  <si>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</si>
  <si>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</si>
  <si>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</si>
  <si>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</si>
  <si>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</si>
  <si>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</si>
  <si>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</si>
  <si>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</si>
  <si>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</si>
  <si>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</si>
  <si>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</si>
  <si>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</si>
  <si>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</si>
  <si>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</si>
  <si>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</si>
  <si>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</si>
  <si>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</si>
  <si>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</si>
  <si>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</si>
  <si>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</si>
  <si>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</si>
  <si>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</si>
  <si>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</si>
  <si>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</si>
  <si>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</si>
  <si>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</si>
  <si>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</si>
  <si>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</si>
  <si>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</si>
  <si>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</si>
  <si>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</si>
  <si>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</si>
  <si>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</si>
  <si>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</si>
  <si>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</si>
  <si>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</si>
  <si>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</si>
  <si>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</si>
  <si>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</si>
  <si>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</si>
  <si>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</si>
  <si>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</si>
  <si>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</si>
  <si>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</si>
  <si>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</si>
  <si>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</si>
  <si>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</si>
  <si>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</si>
  <si>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</si>
  <si>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</si>
  <si>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</si>
  <si>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</si>
  <si>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</si>
  <si>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</si>
  <si>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</si>
  <si>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</si>
  <si>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</si>
  <si>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</si>
  <si>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</si>
  <si>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</si>
  <si>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</si>
  <si>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</si>
  <si>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</si>
  <si>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</si>
  <si>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</si>
  <si>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</si>
  <si>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</si>
  <si>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</si>
  <si>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</si>
  <si>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</si>
  <si>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</si>
  <si>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</si>
  <si>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</si>
  <si>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</si>
  <si>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</si>
  <si>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</si>
  <si>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</si>
  <si>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</si>
  <si>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</si>
  <si>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</si>
  <si>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</si>
  <si>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</si>
  <si>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</si>
  <si>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</si>
  <si>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</si>
  <si>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</si>
  <si>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</si>
  <si>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</si>
  <si>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</si>
  <si>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</si>
  <si>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</si>
  <si>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</si>
  <si>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</si>
  <si>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</si>
  <si>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</si>
  <si>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</si>
  <si>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</si>
  <si>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</si>
  <si>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</si>
  <si>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</si>
  <si>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</si>
  <si>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</si>
  <si>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</si>
  <si>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</si>
  <si>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</si>
  <si>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</si>
  <si>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</si>
  <si>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</si>
  <si>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</si>
  <si>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</si>
  <si>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</si>
  <si>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</si>
  <si>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</si>
  <si>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</si>
  <si>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</si>
  <si>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</si>
  <si>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</si>
  <si>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</si>
  <si>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</si>
  <si>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</si>
  <si>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</si>
  <si>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</si>
  <si>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</si>
  <si>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</si>
  <si>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</si>
  <si>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</si>
  <si>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</si>
  <si>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</si>
  <si>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</si>
  <si>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</si>
  <si>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</si>
  <si>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</si>
  <si>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</si>
  <si>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</si>
  <si>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</si>
  <si>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</si>
  <si>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</si>
  <si>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</si>
  <si>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</si>
  <si>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</si>
  <si>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</si>
  <si>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</si>
  <si>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</si>
  <si>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</si>
  <si>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</si>
  <si>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</si>
  <si>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</si>
  <si>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</si>
  <si>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</si>
  <si>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</si>
  <si>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</si>
  <si>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</si>
  <si>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</si>
  <si>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</si>
  <si>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</si>
  <si>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</si>
  <si>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</si>
  <si>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</si>
  <si>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</si>
  <si>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</si>
  <si>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</si>
  <si>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</si>
  <si>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</si>
  <si>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</si>
  <si>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</si>
  <si>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</si>
  <si>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</si>
  <si>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</si>
  <si>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</si>
  <si>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</si>
  <si>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</si>
  <si>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</si>
  <si>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</si>
  <si>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</si>
  <si>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</si>
  <si>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</si>
  <si>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</si>
  <si>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</si>
  <si>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</si>
  <si>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</si>
  <si>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</si>
  <si>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</si>
  <si>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</si>
  <si>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</si>
  <si>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</si>
  <si>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</si>
  <si>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</si>
  <si>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</si>
  <si>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</si>
  <si>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</si>
  <si>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</si>
  <si>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</si>
  <si>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</si>
  <si>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</si>
  <si>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</si>
  <si>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</si>
  <si>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</si>
  <si>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</si>
  <si>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</si>
  <si>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</si>
  <si>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</si>
  <si>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</si>
  <si>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</si>
  <si>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</si>
  <si>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</si>
  <si>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</si>
  <si>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</si>
  <si>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</si>
  <si>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</si>
  <si>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</si>
  <si>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</si>
  <si>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</si>
  <si>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</si>
  <si>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</si>
  <si>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</si>
  <si>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</si>
  <si>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</si>
  <si>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</si>
  <si>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</si>
  <si>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</si>
  <si>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</si>
  <si>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</si>
  <si>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</si>
  <si>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</si>
  <si>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</si>
  <si>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</si>
  <si>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</si>
  <si>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</si>
  <si>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</si>
  <si>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</si>
  <si>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</si>
  <si>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</si>
  <si>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</si>
  <si>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</si>
  <si>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</si>
  <si>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</si>
  <si>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</si>
  <si>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</si>
  <si>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</si>
  <si>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</si>
  <si>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</si>
  <si>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</si>
  <si>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</si>
  <si>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</si>
  <si>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</si>
  <si>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</si>
  <si>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</si>
  <si>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</si>
  <si>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</si>
  <si>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</si>
  <si>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</si>
  <si>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</si>
  <si>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</si>
  <si>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</si>
  <si>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</si>
  <si>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</si>
  <si>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</si>
  <si>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</si>
  <si>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</si>
  <si>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</si>
  <si>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</si>
  <si>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</si>
  <si>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</si>
  <si>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</si>
  <si>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</si>
  <si>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</si>
  <si>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</si>
  <si>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</si>
  <si>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</si>
  <si>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</si>
  <si>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</si>
  <si>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</si>
  <si>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</si>
  <si>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</si>
  <si>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</si>
  <si>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</si>
  <si>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</si>
  <si>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</si>
  <si>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</si>
  <si>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</si>
  <si>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</si>
  <si>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</si>
  <si>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</si>
  <si>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</si>
  <si>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</si>
  <si>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</si>
  <si>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</si>
  <si>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</si>
  <si>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</si>
  <si>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</si>
  <si>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</si>
  <si>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</si>
  <si>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</si>
  <si>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</si>
  <si>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</si>
  <si>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</si>
  <si>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</si>
  <si>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</si>
  <si>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</si>
  <si>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</si>
  <si>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</si>
  <si>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</si>
  <si>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</si>
  <si>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</si>
  <si>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</si>
  <si>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</si>
  <si>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</si>
  <si>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</si>
  <si>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</si>
  <si>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</si>
  <si>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</si>
  <si>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</si>
  <si>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</si>
  <si>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</si>
  <si>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</si>
  <si>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</si>
  <si>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</si>
  <si>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</si>
  <si>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</si>
  <si>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</si>
  <si>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</si>
  <si>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</si>
  <si>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</si>
  <si>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</si>
  <si>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</si>
  <si>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</si>
  <si>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</si>
  <si>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</si>
  <si>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</si>
  <si>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</si>
  <si>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</si>
  <si>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</si>
  <si>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</si>
  <si>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</si>
  <si>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</si>
  <si>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</si>
  <si>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</si>
  <si>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</si>
  <si>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</si>
  <si>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</si>
  <si>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</si>
  <si>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</si>
  <si>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</si>
  <si>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</si>
  <si>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</si>
  <si>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</si>
  <si>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</si>
  <si>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</si>
  <si>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</si>
  <si>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</si>
  <si>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</si>
  <si>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</si>
  <si>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</si>
  <si>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</si>
  <si>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</si>
  <si>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</si>
  <si>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</si>
  <si>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</si>
  <si>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</si>
  <si>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</si>
  <si>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</si>
  <si>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</si>
  <si>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</si>
  <si>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</si>
  <si>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</si>
  <si>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</si>
  <si>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</si>
  <si>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</si>
  <si>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</si>
  <si>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</si>
  <si>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</si>
  <si>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</si>
  <si>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</si>
  <si>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</si>
  <si>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</si>
  <si>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</si>
  <si>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</si>
  <si>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</si>
  <si>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</si>
  <si>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</si>
  <si>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</si>
  <si>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</si>
  <si>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</si>
  <si>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</si>
  <si>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</si>
  <si>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</si>
  <si>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</si>
  <si>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</si>
  <si>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</si>
  <si>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</si>
  <si>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</si>
  <si>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</si>
  <si>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</si>
  <si>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</si>
  <si>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</si>
  <si>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</si>
  <si>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</si>
  <si>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</si>
  <si>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</si>
  <si>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</si>
  <si>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</si>
  <si>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</si>
  <si>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</si>
  <si>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</si>
  <si>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</si>
  <si>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</si>
  <si>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</si>
  <si>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</si>
  <si>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</si>
  <si>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</si>
  <si>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</si>
  <si>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</si>
  <si>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</si>
  <si>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</si>
  <si>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</si>
  <si>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</si>
  <si>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</si>
  <si>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</si>
  <si>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</si>
  <si>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</si>
  <si>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</si>
  <si>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</si>
  <si>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</si>
  <si>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</si>
  <si>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</si>
  <si>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</si>
  <si>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</si>
  <si>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</si>
  <si>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</si>
  <si>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</si>
  <si>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</si>
  <si>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</si>
  <si>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</si>
  <si>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</si>
  <si>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</si>
  <si>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</si>
  <si>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</si>
  <si>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</si>
  <si>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</si>
  <si>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</si>
  <si>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</si>
  <si>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</si>
  <si>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</si>
  <si>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</si>
  <si>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</si>
  <si>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</si>
  <si>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</si>
  <si>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</si>
  <si>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</si>
  <si>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</si>
  <si>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</si>
  <si>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</si>
  <si>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</si>
  <si>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</si>
  <si>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</si>
  <si>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</si>
  <si>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</si>
  <si>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</si>
  <si>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</si>
  <si>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</si>
  <si>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</si>
  <si>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</si>
  <si>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</si>
  <si>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</si>
  <si>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</si>
  <si>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</si>
  <si>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</si>
  <si>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</si>
  <si>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</si>
  <si>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</si>
  <si>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</si>
  <si>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</si>
  <si>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</si>
  <si>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</si>
  <si>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</si>
  <si>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</si>
  <si>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</si>
  <si>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</si>
  <si>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</si>
  <si>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</si>
  <si>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</si>
  <si>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</si>
  <si>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</si>
  <si>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</si>
  <si>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</si>
  <si>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</si>
  <si>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</si>
  <si>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</si>
  <si>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</si>
  <si>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</si>
  <si>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</si>
  <si>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</si>
  <si>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</si>
  <si>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</si>
  <si>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</si>
  <si>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</si>
  <si>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</si>
  <si>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</si>
  <si>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</si>
  <si>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</si>
  <si>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</si>
  <si>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</si>
  <si>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</si>
  <si>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</si>
  <si>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</si>
  <si>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</si>
  <si>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</si>
  <si>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</si>
  <si>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</si>
  <si>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</si>
  <si>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</si>
  <si>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</si>
  <si>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</si>
  <si>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</si>
  <si>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</si>
  <si>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</si>
  <si>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</si>
  <si>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</si>
  <si>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</si>
  <si>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</si>
  <si>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</si>
  <si>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</si>
  <si>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</si>
  <si>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</si>
  <si>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</si>
  <si>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</si>
  <si>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</si>
  <si>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</si>
  <si>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</si>
  <si>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</si>
  <si>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</si>
  <si>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</si>
  <si>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</si>
  <si>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</si>
  <si>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</si>
  <si>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</si>
  <si>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</si>
  <si>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</si>
  <si>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</si>
  <si>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</si>
  <si>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</si>
  <si>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</si>
  <si>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</si>
  <si>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</si>
  <si>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</si>
  <si>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</si>
  <si>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</si>
  <si>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</si>
  <si>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</si>
  <si>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</si>
  <si>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</si>
  <si>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</si>
  <si>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</si>
  <si>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</si>
  <si>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</si>
  <si>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</si>
  <si>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</si>
  <si>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</si>
  <si>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</si>
  <si>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</si>
  <si>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</si>
  <si>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</si>
  <si>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</si>
  <si>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</si>
  <si>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</si>
  <si>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</si>
  <si>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</si>
  <si>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</si>
  <si>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</si>
  <si>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</si>
  <si>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</si>
  <si>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</si>
  <si>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</si>
  <si>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</si>
  <si>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</si>
  <si>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</si>
  <si>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</si>
  <si>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</si>
  <si>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</si>
  <si>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</si>
  <si>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</si>
  <si>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</si>
  <si>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</si>
  <si>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</si>
  <si>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</si>
  <si>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</si>
  <si>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</si>
  <si>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</si>
  <si>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</si>
  <si>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</si>
  <si>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</si>
  <si>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</si>
  <si>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</si>
  <si>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</si>
  <si>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</si>
  <si>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</si>
  <si>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</si>
  <si>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</si>
  <si>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</si>
  <si>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</si>
  <si>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</si>
  <si>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</si>
  <si>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</si>
  <si>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</si>
  <si>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</si>
  <si>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</si>
  <si>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</si>
  <si>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</si>
  <si>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</si>
  <si>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</si>
  <si>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</si>
  <si>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</si>
  <si>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</si>
  <si>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</si>
  <si>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</si>
  <si>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</si>
  <si>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</si>
  <si>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</si>
  <si>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</si>
  <si>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</si>
  <si>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</si>
  <si>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</si>
  <si>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</si>
  <si>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</si>
  <si>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</si>
  <si>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</si>
  <si>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</si>
  <si>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</si>
  <si>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</si>
  <si>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</si>
  <si>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</si>
  <si>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</si>
  <si>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</si>
  <si>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</si>
  <si>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</si>
  <si>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</si>
  <si>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</si>
  <si>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</si>
  <si>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</si>
  <si>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</si>
  <si>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</si>
  <si>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</si>
  <si>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</si>
  <si>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</si>
  <si>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</si>
  <si>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</si>
  <si>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</si>
  <si>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</si>
  <si>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</si>
  <si>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</si>
  <si>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</si>
  <si>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</si>
  <si>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</si>
  <si>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</si>
  <si>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</si>
  <si>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</si>
  <si>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</si>
  <si>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</si>
  <si>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</si>
  <si>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</si>
  <si>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</si>
  <si>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</si>
  <si>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</si>
  <si>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</si>
  <si>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</si>
  <si>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</si>
  <si>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</si>
  <si>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</si>
  <si>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</si>
  <si>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</si>
  <si>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</si>
  <si>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</si>
  <si>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</si>
  <si>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</si>
  <si>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</si>
  <si>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</si>
  <si>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</si>
  <si>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</si>
  <si>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</si>
  <si>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</si>
  <si>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</si>
  <si>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</si>
  <si>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</si>
  <si>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</si>
  <si>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</si>
  <si>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</si>
  <si>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</si>
  <si>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</si>
  <si>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</si>
  <si>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</si>
  <si>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</si>
  <si>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</si>
  <si>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</si>
  <si>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</si>
  <si>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</si>
  <si>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</si>
  <si>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</si>
  <si>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</si>
  <si>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</si>
  <si>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</si>
  <si>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</si>
  <si>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</si>
  <si>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</si>
  <si>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</si>
  <si>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</si>
  <si>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</si>
  <si>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</si>
  <si>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</si>
  <si>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</si>
  <si>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</si>
  <si>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</si>
  <si>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</si>
  <si>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</si>
  <si>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</si>
  <si>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</si>
  <si>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</si>
  <si>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</si>
  <si>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</si>
  <si>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</si>
  <si>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</si>
  <si>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</si>
  <si>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</si>
  <si>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</si>
  <si>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</si>
  <si>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</si>
  <si>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</si>
  <si>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</si>
  <si>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</si>
  <si>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</si>
  <si>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</si>
  <si>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</si>
  <si>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</si>
  <si>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</si>
  <si>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</si>
  <si>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</si>
  <si>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</si>
  <si>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</si>
  <si>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</si>
  <si>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</si>
  <si>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</si>
  <si>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</si>
  <si>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</si>
  <si>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</si>
  <si>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</si>
  <si>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</si>
  <si>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</si>
  <si>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</si>
  <si>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</si>
  <si>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</si>
  <si>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</si>
  <si>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</si>
  <si>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</si>
  <si>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</si>
  <si>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</si>
  <si>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</si>
  <si>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</si>
  <si>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</si>
  <si>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</si>
  <si>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</si>
  <si>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</si>
  <si>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</si>
  <si>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</si>
  <si>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</si>
  <si>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</si>
  <si>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</si>
  <si>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</si>
  <si>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</si>
  <si>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</si>
  <si>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</si>
  <si>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</si>
  <si>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</si>
  <si>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</si>
  <si>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</si>
  <si>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</si>
  <si>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</si>
  <si>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</si>
  <si>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</si>
  <si>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</si>
  <si>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</si>
  <si>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</si>
  <si>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</si>
  <si>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</si>
  <si>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</si>
  <si>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</si>
  <si>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</si>
  <si>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</si>
  <si>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</si>
  <si>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</si>
  <si>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</si>
  <si>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</si>
  <si>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</si>
  <si>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</si>
  <si>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</si>
  <si>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</si>
  <si>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</si>
  <si>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</si>
  <si>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</si>
  <si>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</si>
  <si>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</si>
  <si>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</si>
  <si>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</si>
  <si>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</si>
  <si>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</si>
  <si>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</si>
  <si>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</si>
  <si>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</si>
  <si>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</si>
  <si>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</si>
  <si>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</si>
  <si>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</si>
  <si>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</si>
  <si>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</si>
  <si>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</si>
  <si>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</si>
  <si>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</si>
  <si>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</si>
  <si>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</si>
  <si>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</si>
  <si>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</si>
  <si>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</si>
  <si>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</si>
  <si>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</si>
  <si>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</si>
  <si>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</si>
  <si>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</si>
  <si>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</si>
  <si>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</si>
  <si>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</si>
  <si>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</si>
  <si>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</si>
  <si>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</si>
  <si>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</si>
  <si>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</si>
  <si>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</si>
  <si>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</si>
  <si>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</si>
  <si>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</si>
  <si>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</si>
  <si>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</si>
  <si>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</si>
  <si>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</si>
  <si>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</si>
  <si>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</si>
  <si>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</si>
  <si>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</si>
  <si>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</si>
  <si>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</si>
  <si>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</si>
  <si>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</si>
  <si>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</si>
  <si>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</si>
  <si>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</si>
  <si>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</si>
  <si>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</si>
  <si>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</si>
  <si>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</si>
  <si>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</si>
  <si>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</si>
  <si>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</si>
  <si>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</si>
  <si>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</si>
  <si>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</si>
  <si>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</si>
  <si>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</si>
  <si>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</si>
  <si>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</si>
  <si>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</si>
  <si>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</si>
  <si>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</si>
  <si>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</si>
  <si>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</si>
  <si>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</si>
  <si>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</si>
  <si>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</si>
  <si>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</si>
  <si>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</si>
  <si>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</si>
  <si>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</si>
  <si>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</si>
  <si>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</si>
  <si>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</si>
  <si>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</si>
  <si>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</si>
  <si>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</si>
  <si>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</si>
  <si>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</si>
  <si>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</si>
  <si>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</si>
  <si>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</si>
  <si>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</si>
  <si>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</si>
  <si>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</si>
  <si>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</si>
  <si>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</si>
  <si>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</si>
  <si>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</si>
  <si>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</si>
  <si>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</si>
  <si>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</si>
  <si>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</si>
  <si>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</si>
  <si>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</si>
  <si>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</si>
  <si>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</si>
  <si>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</si>
  <si>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</si>
  <si>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</si>
  <si>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</si>
  <si>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</si>
  <si>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</si>
  <si>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</si>
  <si>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</si>
  <si>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</si>
  <si>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</si>
  <si>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</si>
  <si>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</si>
  <si>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</si>
  <si>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</si>
  <si>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</si>
  <si>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</si>
  <si>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</si>
  <si>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</si>
  <si>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</si>
  <si>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</si>
  <si>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</si>
  <si>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</si>
  <si>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</si>
  <si>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</si>
  <si>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</si>
  <si>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</si>
  <si>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</si>
  <si>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</si>
  <si>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</si>
  <si>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</si>
  <si>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</si>
  <si>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</si>
  <si>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</si>
  <si>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</si>
  <si>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</si>
  <si>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</si>
  <si>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</si>
  <si>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</si>
  <si>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</si>
  <si>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</si>
  <si>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</si>
  <si>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</si>
  <si>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</si>
  <si>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</si>
  <si>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</si>
  <si>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</si>
  <si>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</si>
  <si>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</si>
  <si>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</si>
  <si>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</si>
  <si>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</si>
  <si>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</si>
  <si>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</si>
  <si>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</si>
  <si>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</si>
  <si>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</si>
  <si>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</si>
  <si>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</si>
  <si>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</si>
  <si>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</si>
  <si>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</si>
  <si>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</si>
  <si>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</si>
  <si>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</si>
  <si>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</si>
  <si>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</si>
  <si>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</si>
  <si>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</si>
  <si>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</si>
  <si>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</si>
  <si>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</si>
  <si>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</si>
  <si>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</si>
  <si>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</si>
  <si>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</si>
  <si>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</si>
  <si>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</si>
  <si>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</si>
  <si>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</si>
  <si>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</si>
  <si>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</si>
  <si>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</si>
  <si>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</si>
  <si>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</si>
  <si>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</si>
  <si>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</si>
  <si>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</si>
  <si>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</si>
  <si>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</si>
  <si>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</si>
  <si>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</si>
  <si>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</si>
  <si>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</si>
  <si>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</si>
  <si>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</si>
  <si>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</si>
  <si>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</si>
  <si>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</si>
  <si>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</si>
  <si>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</si>
  <si>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</si>
  <si>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</si>
  <si>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</si>
  <si>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</si>
  <si>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</si>
  <si>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</si>
  <si>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</si>
  <si>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</si>
  <si>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</si>
  <si>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</si>
  <si>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</si>
  <si>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</si>
  <si>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</si>
  <si>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</si>
  <si>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</si>
  <si>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</si>
  <si>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</si>
  <si>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</si>
  <si>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</si>
  <si>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</si>
  <si>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</si>
  <si>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</si>
  <si>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</si>
  <si>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</si>
  <si>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</si>
  <si>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</si>
  <si>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</si>
  <si>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</si>
  <si>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</si>
  <si>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</si>
  <si>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</si>
  <si>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</si>
  <si>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</si>
  <si>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</si>
  <si>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</si>
  <si>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</si>
  <si>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</si>
  <si>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</si>
  <si>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</si>
  <si>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</si>
  <si>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</si>
  <si>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</si>
  <si>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</si>
  <si>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</si>
  <si>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</si>
  <si>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</si>
  <si>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</si>
  <si>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</si>
  <si>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</si>
  <si>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</si>
  <si>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</si>
  <si>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</si>
  <si>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</si>
  <si>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</si>
  <si>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</si>
  <si>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</si>
  <si>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</si>
  <si>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</si>
  <si>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</si>
  <si>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</si>
  <si>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</si>
  <si>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</si>
  <si>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</si>
  <si>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</si>
  <si>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</si>
  <si>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</si>
  <si>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</si>
  <si>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</si>
  <si>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</si>
  <si>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</si>
  <si>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</si>
  <si>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</si>
  <si>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</si>
  <si>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</si>
  <si>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</si>
  <si>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</si>
  <si>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</si>
  <si>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</si>
  <si>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</si>
  <si>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</si>
  <si>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</si>
  <si>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</si>
  <si>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</si>
  <si>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</si>
  <si>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</si>
  <si>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</si>
  <si>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</si>
  <si>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</si>
  <si>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</si>
  <si>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</si>
  <si>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</si>
  <si>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</si>
  <si>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</si>
  <si>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</si>
  <si>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</si>
  <si>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</si>
  <si>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</si>
  <si>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</si>
  <si>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</si>
  <si>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</si>
  <si>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</si>
  <si>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</si>
  <si>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</si>
  <si>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</si>
  <si>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</si>
  <si>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</si>
  <si>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</si>
  <si>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</si>
  <si>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</si>
  <si>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</si>
  <si>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</si>
  <si>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</si>
  <si>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</si>
  <si>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</si>
  <si>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</si>
  <si>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</si>
  <si>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</si>
  <si>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</si>
  <si>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</si>
  <si>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</si>
  <si>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</si>
  <si>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</si>
  <si>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</si>
  <si>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</si>
  <si>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</si>
  <si>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</si>
  <si>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</si>
  <si>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</si>
  <si>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</si>
  <si>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</si>
  <si>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</si>
  <si>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</si>
  <si>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</si>
  <si>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</si>
  <si>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</si>
  <si>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</si>
  <si>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</si>
  <si>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</si>
  <si>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</si>
  <si>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</si>
  <si>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</si>
  <si>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</si>
  <si>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</si>
  <si>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</si>
  <si>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</si>
  <si>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</si>
  <si>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</si>
  <si>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</si>
  <si>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</si>
  <si>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</si>
  <si>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</si>
  <si>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</si>
  <si>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</si>
  <si>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</si>
  <si>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</si>
  <si>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</si>
  <si>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</si>
  <si>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</si>
  <si>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</si>
  <si>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</si>
  <si>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</si>
  <si>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</si>
  <si>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</si>
  <si>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</si>
  <si>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</si>
  <si>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</si>
  <si>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</si>
  <si>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</si>
  <si>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</si>
  <si>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</si>
  <si>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</si>
  <si>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</si>
  <si>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</si>
  <si>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</si>
  <si>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</si>
  <si>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</si>
  <si>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</si>
  <si>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</si>
  <si>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</si>
  <si>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</si>
  <si>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</si>
  <si>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</si>
  <si>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</si>
  <si>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</si>
  <si>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</si>
  <si>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</si>
  <si>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</si>
  <si>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</si>
  <si>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</si>
  <si>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</si>
  <si>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</si>
  <si>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</si>
  <si>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</si>
  <si>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</si>
  <si>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</si>
  <si>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</si>
  <si>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</si>
  <si>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</si>
  <si>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</si>
  <si>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</si>
  <si>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</si>
  <si>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</si>
  <si>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</si>
  <si>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</si>
  <si>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</si>
  <si>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</si>
  <si>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</si>
  <si>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</si>
  <si>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</si>
  <si>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</si>
  <si>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</si>
  <si>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</si>
  <si>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</si>
  <si>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</si>
  <si>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</si>
  <si>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</si>
  <si>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</si>
  <si>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</si>
  <si>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</si>
  <si>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</si>
  <si>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</si>
  <si>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</si>
  <si>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</si>
  <si>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</si>
  <si>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</si>
  <si>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</si>
  <si>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</si>
  <si>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</si>
  <si>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</si>
  <si>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</si>
  <si>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</si>
  <si>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</si>
  <si>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</si>
  <si>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</si>
  <si>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</si>
  <si>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</si>
  <si>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</si>
  <si>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</si>
  <si>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</si>
  <si>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</si>
  <si>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</si>
  <si>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</si>
  <si>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</si>
  <si>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</si>
  <si>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</si>
  <si>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</si>
  <si>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</si>
  <si>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</si>
  <si>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</si>
  <si>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</si>
  <si>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</si>
  <si>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</si>
  <si>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</si>
  <si>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</si>
  <si>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</si>
  <si>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</si>
  <si>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</si>
  <si>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</si>
  <si>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</si>
  <si>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</si>
  <si>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</si>
  <si>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</si>
  <si>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</si>
  <si>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</si>
  <si>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</si>
  <si>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</si>
  <si>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</si>
  <si>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</si>
  <si>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</si>
  <si>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</si>
  <si>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</si>
  <si>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</si>
  <si>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</si>
  <si>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</si>
  <si>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</si>
  <si>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</si>
  <si>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</si>
  <si>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</si>
  <si>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</si>
  <si>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</si>
  <si>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</si>
  <si>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</si>
  <si>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</si>
  <si>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</si>
  <si>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</si>
  <si>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</si>
  <si>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</si>
  <si>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</si>
  <si>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</si>
  <si>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</si>
  <si>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</si>
  <si>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</si>
  <si>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</si>
  <si>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</si>
  <si>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</si>
  <si>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</si>
  <si>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</si>
  <si>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</si>
  <si>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</si>
  <si>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</si>
  <si>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</si>
  <si>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</si>
  <si>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</si>
  <si>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</si>
  <si>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</si>
  <si>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</si>
  <si>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</si>
  <si>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</si>
  <si>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</si>
  <si>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</si>
  <si>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</si>
  <si>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</si>
  <si>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</si>
  <si>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</si>
  <si>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</si>
  <si>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</si>
  <si>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</si>
  <si>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</si>
  <si>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</si>
  <si>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</si>
  <si>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</si>
  <si>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</si>
  <si>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</si>
  <si>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</si>
  <si>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</si>
  <si>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</si>
  <si>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</si>
  <si>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</si>
  <si>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</si>
  <si>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</si>
  <si>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</si>
  <si>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</si>
  <si>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</si>
  <si>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</si>
  <si>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</si>
  <si>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</si>
  <si>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</si>
  <si>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</si>
  <si>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</si>
  <si>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</si>
  <si>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</si>
  <si>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</si>
  <si>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</si>
  <si>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</si>
  <si>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</si>
  <si>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</si>
  <si>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</si>
  <si>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</si>
  <si>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</si>
  <si>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</si>
  <si>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</si>
  <si>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</si>
  <si>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</si>
  <si>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</si>
  <si>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</si>
  <si>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</si>
  <si>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</si>
  <si>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</si>
  <si>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</si>
  <si>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</si>
  <si>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</si>
  <si>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</si>
  <si>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</si>
  <si>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</si>
  <si>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</si>
  <si>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</si>
  <si>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</si>
  <si>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</si>
  <si>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</si>
  <si>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</si>
  <si>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</si>
  <si>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</si>
  <si>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</si>
  <si>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</si>
  <si>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</si>
  <si>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</si>
  <si>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</si>
  <si>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</si>
  <si>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</si>
  <si>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</si>
  <si>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</si>
  <si>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</si>
  <si>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</si>
  <si>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</si>
  <si>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</si>
  <si>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</si>
  <si>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</si>
  <si>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</si>
  <si>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</si>
  <si>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</si>
  <si>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</si>
  <si>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</si>
  <si>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</si>
  <si>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</si>
  <si>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</si>
  <si>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</si>
  <si>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</si>
  <si>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</si>
  <si>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</si>
  <si>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</si>
  <si>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</si>
  <si>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</si>
  <si>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</si>
  <si>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</si>
  <si>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</si>
  <si>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</si>
  <si>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</si>
  <si>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</si>
  <si>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</si>
  <si>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</si>
  <si>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</si>
  <si>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</si>
  <si>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</si>
  <si>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</si>
  <si>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</si>
  <si>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</si>
  <si>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</si>
  <si>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</si>
  <si>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</si>
  <si>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</si>
  <si>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</si>
  <si>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</si>
  <si>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</si>
  <si>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</si>
  <si>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</si>
  <si>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</si>
  <si>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</si>
  <si>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</si>
  <si>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</si>
  <si>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</si>
  <si>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</si>
  <si>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</si>
  <si>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</si>
  <si>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</si>
  <si>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</si>
  <si>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</si>
  <si>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</si>
  <si>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</si>
  <si>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</si>
  <si>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</si>
  <si>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</si>
  <si>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</si>
  <si>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</si>
  <si>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</si>
  <si>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</si>
  <si>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</si>
  <si>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</si>
  <si>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</si>
  <si>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</si>
  <si>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</si>
  <si>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</si>
  <si>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</si>
  <si>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</si>
  <si>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</si>
  <si>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</si>
  <si>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</si>
  <si>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</si>
  <si>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</si>
  <si>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</si>
  <si>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</si>
  <si>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</si>
  <si>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</si>
  <si>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</si>
  <si>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</si>
  <si>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</si>
  <si>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</si>
  <si>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</si>
  <si>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</si>
  <si>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</si>
  <si>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</si>
  <si>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</si>
  <si>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</si>
  <si>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</si>
  <si>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</si>
  <si>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</si>
  <si>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</si>
  <si>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</si>
  <si>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</si>
  <si>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</si>
  <si>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</si>
  <si>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</si>
  <si>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</si>
  <si>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</si>
  <si>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</si>
  <si>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</si>
  <si>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</si>
  <si>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</si>
  <si>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</si>
  <si>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</si>
  <si>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</si>
  <si>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</si>
  <si>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</si>
  <si>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</si>
  <si>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</si>
  <si>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</si>
  <si>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</si>
  <si>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</si>
  <si>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</si>
  <si>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</si>
  <si>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</si>
  <si>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</si>
  <si>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</si>
  <si>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</si>
  <si>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</si>
  <si>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</si>
  <si>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</si>
  <si>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</si>
  <si>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</si>
  <si>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</si>
  <si>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</si>
  <si>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</si>
  <si>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</si>
  <si>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</si>
  <si>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</si>
  <si>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</si>
  <si>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</si>
  <si>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</si>
  <si>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</si>
  <si>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</si>
  <si>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</si>
  <si>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</si>
  <si>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</si>
  <si>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</si>
  <si>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</si>
  <si>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</si>
  <si>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</si>
  <si>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</si>
  <si>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</si>
  <si>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</si>
  <si>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</si>
  <si>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</si>
  <si>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</si>
  <si>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</si>
  <si>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</si>
  <si>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</si>
  <si>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</si>
  <si>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</si>
  <si>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</si>
  <si>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</si>
  <si>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</si>
  <si>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</si>
  <si>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</si>
  <si>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</si>
  <si>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</si>
  <si>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</si>
  <si>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</si>
  <si>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</si>
  <si>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</si>
  <si>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</si>
  <si>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</si>
  <si>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</si>
  <si>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</si>
  <si>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</si>
  <si>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</si>
  <si>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</si>
  <si>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</si>
  <si>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</si>
  <si>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</si>
  <si>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</si>
  <si>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</si>
  <si>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</si>
  <si>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</si>
  <si>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</si>
  <si>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</si>
  <si>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</si>
  <si>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</si>
  <si>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</si>
  <si>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</si>
  <si>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</si>
  <si>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</si>
  <si>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</si>
  <si>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</si>
  <si>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</si>
  <si>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</si>
  <si>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</si>
  <si>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</si>
  <si>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</si>
  <si>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</si>
  <si>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</si>
  <si>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</si>
  <si>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</si>
  <si>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</si>
  <si>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</si>
  <si>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</si>
  <si>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</si>
  <si>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</si>
  <si>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</si>
  <si>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</si>
  <si>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</si>
  <si>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</si>
  <si>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</si>
  <si>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</si>
  <si>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</si>
  <si>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</si>
  <si>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</si>
  <si>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</si>
  <si>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</si>
  <si>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</si>
  <si>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</si>
  <si>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</si>
  <si>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</si>
  <si>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</si>
  <si>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</si>
  <si>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</si>
  <si>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</si>
  <si>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</si>
  <si>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</si>
  <si>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</si>
  <si>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</si>
  <si>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</si>
  <si>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</si>
  <si>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</si>
  <si>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</si>
  <si>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</si>
  <si>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</si>
  <si>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</si>
  <si>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</si>
  <si>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</si>
  <si>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</si>
  <si>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</si>
  <si>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</si>
  <si>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</si>
  <si>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</si>
  <si>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</si>
  <si>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</si>
  <si>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</si>
  <si>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</si>
  <si>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</si>
  <si>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</si>
  <si>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</si>
  <si>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</si>
  <si>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</si>
  <si>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</si>
  <si>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</si>
  <si>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</si>
  <si>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</si>
  <si>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</si>
  <si>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</si>
  <si>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</si>
  <si>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</si>
  <si>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</si>
  <si>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</si>
  <si>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</si>
  <si>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</si>
  <si>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</si>
  <si>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</si>
  <si>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</si>
  <si>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</si>
  <si>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</si>
  <si>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</si>
  <si>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</si>
  <si>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</si>
  <si>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</si>
  <si>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</si>
  <si>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</si>
  <si>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</si>
  <si>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</si>
  <si>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</si>
  <si>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</si>
  <si>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</si>
  <si>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</si>
  <si>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</si>
  <si>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</si>
  <si>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</si>
  <si>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</si>
  <si>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</si>
  <si>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</si>
  <si>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</si>
  <si>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</si>
  <si>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</si>
  <si>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</si>
  <si>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</si>
  <si>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</si>
  <si>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</si>
  <si>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</si>
  <si>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</si>
  <si>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</si>
  <si>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</si>
  <si>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</si>
  <si>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</si>
  <si>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</si>
  <si>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</si>
  <si>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</si>
  <si>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</si>
  <si>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</si>
  <si>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</si>
  <si>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</si>
  <si>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</si>
  <si>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</si>
  <si>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</si>
  <si>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</si>
  <si>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</si>
  <si>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</si>
  <si>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</si>
  <si>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</si>
  <si>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</si>
  <si>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</si>
  <si>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</si>
  <si>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</si>
  <si>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</si>
  <si>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</si>
  <si>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</si>
  <si>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</si>
  <si>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</si>
  <si>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</si>
  <si>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</si>
  <si>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</si>
  <si>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</si>
  <si>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</si>
  <si>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</si>
  <si>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</si>
  <si>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</si>
  <si>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</si>
  <si>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</si>
  <si>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</si>
  <si>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</si>
  <si>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</si>
  <si>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</si>
  <si>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</si>
  <si>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</si>
  <si>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</si>
  <si>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</si>
  <si>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</si>
  <si>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</si>
  <si>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</si>
  <si>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</si>
  <si>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</si>
  <si>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</si>
  <si>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</si>
  <si>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</si>
  <si>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</si>
  <si>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</si>
  <si>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</si>
  <si>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</si>
  <si>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</si>
  <si>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</si>
  <si>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</si>
  <si>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</si>
  <si>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</si>
  <si>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</si>
  <si>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</si>
  <si>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</si>
  <si>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</si>
  <si>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</si>
  <si>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</si>
  <si>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</si>
  <si>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</si>
  <si>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</si>
  <si>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</si>
  <si>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</si>
  <si>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</si>
  <si>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</si>
  <si>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</si>
  <si>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</si>
  <si>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</si>
  <si>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</si>
  <si>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</si>
  <si>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</si>
  <si>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</si>
  <si>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</si>
  <si>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</si>
  <si>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</si>
  <si>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</si>
  <si>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</si>
  <si>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</si>
  <si>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</si>
  <si>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</si>
  <si>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</si>
  <si>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</si>
  <si>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</si>
  <si>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</si>
  <si>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</si>
  <si>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</si>
  <si>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</si>
  <si>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</si>
  <si>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</si>
  <si>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</si>
  <si>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</si>
  <si>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</si>
  <si>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</si>
  <si>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</si>
  <si>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</si>
  <si>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</si>
  <si>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</si>
  <si>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</si>
  <si>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</si>
  <si>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</si>
  <si>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</si>
  <si>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</si>
  <si>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</si>
  <si>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</si>
  <si>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</si>
  <si>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</si>
  <si>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</si>
  <si>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</si>
  <si>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</si>
  <si>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</si>
  <si>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</si>
  <si>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</si>
  <si>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</si>
  <si>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</si>
  <si>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</si>
  <si>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</si>
  <si>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</si>
  <si>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</si>
  <si>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</si>
  <si>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</si>
  <si>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</si>
  <si>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</si>
  <si>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</si>
  <si>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</si>
  <si>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</si>
  <si>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</si>
  <si>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</si>
  <si>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</si>
  <si>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</si>
  <si>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</si>
  <si>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</si>
  <si>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</si>
  <si>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</si>
  <si>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</si>
  <si>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</si>
  <si>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</si>
  <si>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</si>
  <si>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</si>
  <si>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</si>
  <si>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</si>
  <si>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</si>
  <si>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</si>
  <si>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</si>
  <si>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</si>
  <si>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</si>
  <si>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</si>
  <si>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</si>
  <si>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</si>
  <si>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</si>
  <si>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</si>
  <si>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</si>
  <si>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</si>
  <si>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</si>
  <si>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</si>
  <si>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</si>
  <si>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</si>
  <si>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</si>
  <si>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</si>
  <si>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</si>
  <si>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</si>
  <si>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</si>
  <si>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</si>
  <si>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</si>
  <si>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</si>
  <si>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</si>
  <si>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</si>
  <si>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</si>
  <si>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</si>
  <si>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</si>
  <si>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</si>
  <si>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</si>
  <si>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</si>
  <si>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</si>
  <si>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</si>
  <si>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</si>
  <si>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</si>
  <si>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</si>
  <si>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</si>
  <si>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</si>
  <si>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</si>
  <si>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</si>
  <si>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</si>
  <si>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</si>
  <si>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</si>
  <si>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</si>
  <si>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</si>
  <si>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</si>
  <si>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</si>
  <si>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</si>
  <si>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</si>
  <si>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</si>
  <si>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</si>
  <si>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</si>
  <si>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</si>
  <si>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</si>
  <si>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</si>
  <si>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</si>
  <si>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</si>
  <si>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</si>
  <si>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</si>
  <si>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</si>
  <si>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</si>
  <si>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</si>
  <si>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</si>
  <si>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</si>
  <si>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</si>
  <si>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</si>
  <si>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</si>
  <si>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</si>
  <si>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</si>
  <si>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</si>
  <si>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</si>
  <si>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</si>
  <si>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</si>
  <si>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</si>
  <si>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</si>
  <si>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</si>
  <si>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</si>
  <si>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</si>
  <si>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</si>
  <si>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</si>
  <si>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</si>
  <si>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</si>
  <si>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</si>
  <si>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</si>
  <si>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</si>
  <si>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</si>
  <si>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</si>
  <si>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</si>
  <si>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</si>
  <si>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</si>
  <si>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</si>
  <si>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</si>
  <si>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</si>
  <si>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</si>
  <si>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</si>
  <si>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</si>
  <si>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</si>
  <si>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</si>
  <si>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</si>
  <si>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</si>
  <si>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</si>
  <si>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</si>
  <si>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</si>
  <si>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</si>
  <si>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</si>
  <si>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</si>
  <si>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</si>
  <si>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</si>
  <si>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</si>
  <si>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</si>
  <si>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</si>
  <si>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</si>
  <si>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</si>
  <si>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</si>
  <si>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</si>
  <si>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</si>
  <si>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</si>
  <si>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</si>
  <si>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</si>
  <si>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</si>
  <si>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</si>
  <si>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</si>
  <si>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</si>
  <si>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</si>
  <si>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</si>
  <si>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</si>
  <si>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</si>
  <si>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</si>
  <si>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</si>
  <si>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</si>
  <si>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</si>
  <si>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</si>
  <si>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</si>
  <si>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</si>
  <si>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</si>
  <si>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</si>
  <si>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</si>
  <si>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</si>
  <si>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</si>
  <si>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</si>
  <si>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</si>
  <si>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</si>
  <si>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</si>
  <si>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</si>
  <si>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</si>
  <si>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</si>
  <si>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</si>
  <si>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</si>
  <si>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</si>
  <si>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</si>
  <si>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</si>
  <si>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</si>
  <si>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</si>
  <si>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</si>
  <si>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</si>
  <si>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</si>
  <si>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</si>
  <si>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</si>
  <si>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</si>
  <si>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</si>
  <si>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</si>
  <si>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</si>
  <si>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</si>
  <si>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</si>
  <si>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</si>
  <si>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</si>
  <si>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</si>
  <si>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</si>
  <si>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</si>
  <si>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</si>
  <si>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</si>
  <si>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</si>
  <si>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</si>
  <si>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</si>
  <si>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</si>
  <si>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</si>
  <si>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</si>
  <si>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</si>
  <si>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</si>
  <si>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</si>
  <si>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</si>
  <si>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</si>
  <si>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</si>
  <si>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</si>
  <si>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</si>
  <si>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</si>
  <si>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</si>
  <si>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</si>
  <si>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</si>
  <si>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</si>
  <si>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</si>
  <si>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</si>
  <si>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</si>
  <si>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</si>
  <si>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</si>
  <si>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</si>
  <si>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</si>
  <si>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</si>
  <si>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</si>
  <si>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</si>
  <si>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</si>
  <si>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</si>
  <si>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</si>
  <si>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</si>
  <si>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</si>
  <si>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</si>
  <si>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</si>
  <si>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</si>
  <si>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</si>
  <si>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</si>
  <si>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</si>
  <si>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</si>
  <si>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</si>
  <si>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</si>
  <si>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</si>
  <si>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</si>
  <si>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</si>
  <si>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</si>
  <si>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</si>
  <si>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</si>
  <si>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</si>
  <si>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</si>
  <si>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</si>
  <si>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</si>
  <si>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</si>
  <si>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</si>
  <si>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</si>
  <si>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</si>
  <si>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</si>
  <si>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</si>
  <si>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</si>
  <si>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</si>
  <si>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</si>
  <si>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</si>
  <si>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</si>
  <si>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</si>
  <si>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</si>
  <si>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</si>
  <si>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</si>
  <si>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</si>
  <si>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</si>
  <si>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</si>
  <si>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</si>
  <si>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</si>
  <si>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</si>
  <si>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</si>
  <si>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</si>
  <si>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</si>
  <si>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</si>
  <si>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</si>
  <si>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</si>
  <si>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</si>
  <si>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</si>
  <si>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</si>
  <si>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</si>
  <si>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</si>
  <si>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</si>
  <si>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</si>
  <si>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</si>
  <si>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</si>
  <si>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</si>
  <si>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</si>
  <si>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</si>
  <si>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</si>
  <si>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</si>
  <si>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</si>
  <si>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</si>
  <si>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</si>
  <si>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</si>
  <si>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</si>
  <si>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</si>
  <si>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</si>
  <si>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</si>
  <si>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</si>
  <si>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</si>
  <si>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</si>
  <si>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</si>
  <si>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</si>
  <si>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</si>
  <si>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</si>
  <si>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</si>
  <si>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</si>
  <si>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</si>
  <si>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</si>
  <si>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</si>
  <si>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</si>
  <si>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</si>
  <si>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</si>
  <si>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</si>
  <si>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</si>
  <si>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</si>
  <si>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</si>
  <si>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</si>
  <si>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</si>
  <si>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</si>
  <si>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</si>
  <si>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</si>
  <si>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</si>
  <si>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</si>
  <si>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</si>
  <si>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</si>
  <si>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</si>
  <si>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</si>
  <si>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</si>
  <si>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</si>
  <si>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</si>
  <si>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</si>
  <si>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</si>
  <si>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</si>
  <si>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</si>
  <si>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</si>
  <si>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</si>
  <si>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</si>
  <si>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</si>
  <si>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</si>
  <si>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</si>
  <si>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</si>
  <si>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</si>
  <si>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</si>
  <si>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</si>
  <si>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</si>
  <si>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</si>
  <si>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</si>
  <si>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</si>
  <si>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</si>
  <si>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</si>
  <si>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</si>
  <si>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</si>
  <si>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</si>
  <si>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</si>
  <si>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</si>
  <si>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</si>
  <si>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</si>
  <si>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</si>
  <si>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</si>
  <si>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</si>
  <si>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</si>
  <si>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</si>
  <si>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</si>
  <si>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</si>
  <si>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</si>
  <si>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</si>
  <si>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</si>
  <si>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</si>
  <si>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</si>
  <si>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</si>
  <si>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</si>
  <si>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</si>
  <si>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</si>
  <si>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</si>
  <si>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</si>
  <si>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</si>
  <si>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</si>
  <si>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</si>
  <si>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</si>
  <si>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</si>
  <si>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</si>
  <si>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</si>
  <si>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</si>
  <si>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</si>
  <si>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</si>
  <si>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</si>
  <si>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</si>
  <si>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</si>
  <si>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</si>
  <si>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</si>
  <si>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</si>
  <si>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</si>
  <si>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</si>
  <si>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</si>
  <si>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</si>
  <si>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</si>
  <si>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</si>
  <si>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</si>
  <si>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</si>
  <si>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</si>
  <si>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</si>
  <si>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</si>
  <si>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</si>
  <si>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</si>
  <si>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</si>
  <si>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</si>
  <si>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</si>
  <si>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</si>
  <si>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</si>
  <si>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</si>
  <si>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</si>
  <si>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</si>
  <si>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</si>
  <si>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</si>
  <si>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</si>
  <si>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</si>
  <si>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</si>
  <si>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</si>
  <si>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</si>
  <si>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</si>
  <si>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</si>
  <si>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</si>
  <si>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</si>
  <si>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</si>
  <si>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</si>
  <si>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</si>
  <si>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</si>
  <si>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</si>
  <si>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</si>
  <si>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</si>
  <si>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</si>
  <si>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</si>
  <si>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</si>
  <si>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</si>
  <si>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</si>
  <si>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</si>
  <si>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</si>
  <si>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</si>
  <si>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</si>
  <si>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</si>
  <si>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</si>
  <si>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</si>
  <si>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</si>
  <si>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</si>
  <si>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</si>
  <si>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</si>
  <si>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</si>
  <si>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</si>
  <si>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</si>
  <si>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</si>
  <si>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</si>
  <si>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</si>
  <si>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</si>
  <si>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</si>
  <si>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</si>
  <si>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</si>
  <si>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</si>
  <si>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</si>
  <si>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</si>
  <si>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</si>
  <si>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</si>
  <si>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</si>
  <si>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</si>
  <si>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</si>
  <si>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</si>
  <si>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</si>
  <si>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</si>
  <si>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</si>
  <si>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</si>
  <si>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</si>
  <si>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</si>
  <si>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</si>
  <si>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</si>
  <si>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</si>
  <si>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</si>
  <si>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</si>
  <si>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</si>
  <si>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</si>
  <si>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</si>
  <si>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</si>
  <si>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</si>
  <si>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</si>
  <si>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</si>
  <si>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</si>
  <si>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</si>
  <si>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</si>
  <si>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</si>
  <si>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</si>
  <si>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</si>
  <si>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</si>
  <si>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</si>
  <si>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</si>
  <si>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</si>
  <si>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</si>
  <si>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</si>
  <si>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</si>
  <si>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</si>
  <si>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</si>
  <si>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</si>
  <si>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</si>
  <si>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</si>
  <si>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</si>
  <si>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</si>
  <si>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</si>
  <si>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</si>
  <si>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</si>
  <si>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</si>
  <si>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</si>
  <si>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</si>
  <si>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</si>
  <si>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</si>
  <si>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</si>
  <si>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</si>
  <si>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</si>
  <si>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</si>
  <si>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</si>
  <si>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</si>
  <si>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</si>
  <si>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</si>
  <si>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</si>
  <si>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</si>
  <si>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</si>
  <si>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</si>
  <si>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</si>
  <si>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</si>
  <si>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</si>
  <si>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</si>
  <si>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</si>
  <si>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</si>
  <si>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</si>
  <si>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</si>
  <si>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</si>
  <si>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</si>
  <si>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</si>
  <si>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</si>
  <si>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</si>
  <si>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</si>
  <si>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</si>
  <si>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</si>
  <si>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</si>
  <si>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</si>
  <si>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</si>
  <si>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</si>
  <si>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</si>
  <si>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</si>
  <si>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</si>
  <si>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</si>
  <si>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</si>
  <si>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</si>
  <si>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</si>
  <si>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</si>
  <si>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</si>
  <si>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</si>
  <si>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</si>
  <si>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</si>
  <si>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</si>
  <si>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</si>
  <si>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</si>
  <si>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</si>
  <si>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</si>
  <si>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</si>
  <si>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</si>
  <si>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</si>
  <si>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</si>
  <si>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</si>
  <si>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</si>
  <si>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</si>
  <si>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</si>
  <si>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</si>
  <si>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</si>
  <si>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</si>
  <si>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</si>
  <si>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</si>
  <si>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</si>
  <si>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</si>
  <si>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</si>
  <si>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</si>
  <si>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</si>
  <si>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</si>
  <si>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</si>
  <si>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</si>
  <si>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</si>
  <si>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</si>
  <si>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</si>
  <si>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</si>
  <si>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</si>
  <si>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</si>
  <si>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</si>
  <si>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</si>
  <si>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</si>
  <si>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</si>
  <si>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</si>
  <si>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</si>
  <si>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</si>
  <si>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</si>
  <si>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</si>
  <si>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</si>
  <si>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</si>
  <si>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</si>
  <si>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</si>
  <si>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</si>
  <si>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</si>
  <si>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</si>
  <si>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</si>
  <si>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</si>
  <si>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</si>
  <si>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</si>
  <si>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</si>
  <si>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</si>
  <si>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</si>
  <si>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</si>
  <si>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</si>
  <si>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</si>
  <si>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</si>
  <si>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</si>
  <si>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</si>
  <si>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</si>
  <si>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</si>
  <si>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</si>
  <si>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</si>
  <si>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</si>
  <si>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</si>
  <si>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</si>
  <si>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</si>
  <si>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</si>
  <si>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</si>
  <si>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</si>
  <si>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</si>
  <si>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</si>
  <si>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</si>
  <si>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</si>
  <si>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</si>
  <si>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</si>
  <si>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</si>
  <si>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</si>
  <si>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</si>
  <si>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</si>
  <si>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</si>
  <si>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</si>
  <si>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</si>
  <si>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</si>
  <si>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</si>
  <si>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</si>
  <si>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</si>
  <si>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</si>
  <si>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</si>
  <si>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</si>
  <si>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</si>
  <si>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</si>
  <si>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</si>
  <si>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</si>
  <si>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</si>
  <si>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</si>
  <si>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</si>
  <si>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</si>
  <si>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</si>
  <si>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</si>
  <si>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</si>
  <si>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</si>
  <si>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</si>
  <si>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</si>
  <si>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</si>
  <si>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</si>
  <si>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</si>
  <si>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</si>
  <si>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</si>
  <si>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</si>
  <si>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</si>
  <si>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</si>
  <si>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</si>
  <si>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</si>
  <si>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</si>
  <si>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</si>
  <si>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</si>
  <si>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</si>
  <si>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</si>
  <si>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</si>
  <si>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</si>
  <si>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</si>
  <si>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</si>
  <si>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</si>
  <si>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</si>
  <si>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</si>
  <si>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</si>
  <si>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</si>
  <si>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</si>
  <si>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</si>
  <si>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</si>
  <si>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</si>
  <si>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</si>
  <si>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</si>
  <si>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</si>
  <si>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</si>
  <si>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</si>
  <si>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</si>
  <si>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</si>
  <si>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</si>
  <si>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</si>
  <si>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</si>
  <si>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</si>
  <si>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</si>
  <si>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</si>
  <si>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</si>
  <si>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</si>
  <si>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</si>
  <si>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</si>
  <si>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</si>
  <si>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</si>
  <si>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</si>
  <si>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</si>
  <si>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</si>
  <si>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</si>
  <si>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</si>
  <si>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</si>
  <si>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</si>
  <si>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</si>
  <si>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</si>
  <si>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</si>
  <si>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</si>
  <si>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</si>
  <si>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</si>
  <si>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</si>
  <si>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</si>
  <si>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</si>
  <si>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</si>
  <si>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</si>
  <si>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</si>
  <si>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</si>
  <si>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</si>
  <si>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</si>
  <si>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</si>
  <si>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</si>
  <si>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</si>
  <si>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</si>
  <si>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</si>
  <si>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</si>
  <si>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</si>
  <si>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</si>
  <si>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</si>
  <si>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</si>
  <si>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</si>
  <si>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</si>
  <si>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</si>
  <si>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</si>
  <si>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</si>
  <si>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</si>
  <si>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</si>
  <si>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</si>
  <si>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</si>
  <si>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</si>
  <si>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</si>
  <si>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</si>
  <si>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</si>
  <si>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</si>
  <si>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</si>
  <si>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</si>
  <si>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</si>
  <si>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</si>
  <si>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</si>
  <si>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</si>
  <si>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</si>
  <si>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</si>
  <si>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</si>
  <si>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</si>
  <si>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</si>
  <si>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</si>
  <si>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</si>
  <si>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</si>
  <si>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</si>
  <si>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</si>
  <si>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</si>
  <si>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</si>
  <si>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</si>
  <si>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</si>
  <si>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</si>
  <si>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</si>
  <si>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</si>
  <si>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</si>
  <si>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</si>
  <si>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</si>
  <si>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</si>
  <si>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</si>
  <si>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</si>
  <si>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</si>
  <si>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</si>
  <si>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</si>
  <si>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</si>
  <si>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</si>
  <si>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</si>
  <si>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</si>
  <si>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</si>
  <si>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</si>
  <si>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</si>
  <si>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</si>
  <si>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</si>
  <si>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</si>
  <si>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</si>
  <si>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</si>
  <si>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</si>
  <si>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</si>
  <si>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</si>
  <si>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</si>
  <si>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</si>
  <si>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</si>
  <si>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</si>
  <si>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</si>
  <si>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</si>
  <si>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</si>
  <si>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</si>
  <si>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</si>
  <si>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</si>
  <si>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</si>
  <si>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</si>
  <si>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</si>
  <si>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</si>
  <si>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</si>
  <si>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</si>
  <si>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</si>
  <si>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</si>
  <si>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</si>
  <si>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</si>
  <si>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</si>
  <si>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</si>
  <si>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</si>
  <si>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</si>
  <si>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</si>
  <si>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</si>
  <si>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</si>
  <si>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</si>
  <si>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</si>
  <si>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</si>
  <si>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</si>
  <si>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</si>
  <si>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</si>
  <si>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</si>
  <si>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</si>
  <si>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</si>
  <si>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</si>
  <si>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</si>
  <si>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</si>
  <si>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</si>
  <si>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</si>
  <si>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</si>
  <si>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</si>
  <si>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</si>
  <si>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</si>
  <si>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</si>
  <si>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</si>
  <si>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</si>
  <si>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</si>
  <si>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</si>
  <si>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</si>
  <si>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</si>
  <si>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</si>
  <si>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</si>
  <si>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</si>
  <si>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</si>
  <si>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</si>
  <si>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</si>
  <si>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</si>
  <si>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</si>
  <si>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</si>
  <si>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</si>
  <si>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</si>
  <si>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</si>
  <si>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</si>
  <si>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</si>
  <si>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</si>
  <si>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</si>
  <si>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</si>
  <si>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</si>
  <si>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</si>
  <si>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</si>
  <si>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</si>
  <si>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</si>
  <si>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</si>
  <si>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</si>
  <si>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</si>
  <si>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</si>
  <si>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</si>
  <si>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</si>
  <si>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</si>
  <si>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</si>
  <si>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</si>
  <si>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</si>
  <si>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</si>
  <si>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</si>
  <si>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</si>
  <si>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</si>
  <si>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</si>
  <si>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</si>
  <si>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</si>
  <si>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</si>
  <si>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</si>
  <si>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</si>
  <si>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</si>
  <si>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</si>
  <si>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</si>
  <si>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</si>
  <si>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</si>
  <si>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</si>
  <si>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</si>
  <si>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</si>
  <si>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</si>
  <si>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</si>
  <si>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</si>
  <si>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</si>
  <si>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</si>
  <si>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</si>
  <si>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</si>
  <si>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</si>
  <si>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</si>
  <si>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</si>
  <si>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</si>
  <si>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</si>
  <si>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</si>
  <si>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</si>
  <si>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</si>
  <si>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</si>
  <si>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</si>
  <si>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</si>
  <si>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</si>
  <si>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</si>
  <si>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</si>
  <si>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</si>
  <si>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</si>
  <si>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</si>
  <si>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</si>
  <si>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</si>
  <si>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</si>
  <si>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</si>
  <si>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</si>
  <si>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</si>
  <si>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</si>
  <si>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</si>
  <si>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</si>
  <si>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</si>
  <si>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</si>
  <si>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</si>
  <si>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</si>
  <si>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</si>
  <si>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</si>
  <si>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</si>
  <si>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</si>
  <si>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</si>
  <si>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</si>
  <si>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</si>
  <si>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</si>
  <si>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</si>
  <si>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</si>
  <si>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</si>
  <si>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</si>
  <si>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</si>
  <si>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</si>
  <si>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</si>
  <si>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</si>
  <si>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</si>
  <si>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</si>
  <si>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</si>
  <si>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</si>
  <si>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</si>
  <si>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</si>
  <si>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</si>
  <si>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</si>
  <si>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</si>
  <si>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</si>
  <si>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</si>
  <si>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</si>
  <si>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</si>
  <si>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</si>
  <si>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</si>
  <si>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</si>
  <si>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</si>
  <si>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</si>
  <si>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</si>
  <si>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</si>
  <si>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</si>
  <si>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</si>
  <si>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</si>
  <si>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</si>
  <si>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</si>
  <si>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</si>
  <si>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</si>
  <si>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</si>
  <si>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</si>
  <si>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</si>
  <si>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</si>
  <si>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</si>
  <si>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</si>
  <si>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</si>
  <si>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</si>
  <si>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</si>
  <si>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</si>
  <si>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</si>
  <si>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</si>
  <si>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</si>
  <si>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</si>
  <si>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</si>
  <si>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</si>
  <si>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</si>
  <si>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</si>
  <si>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</si>
  <si>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</si>
  <si>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</si>
  <si>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</si>
  <si>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</si>
  <si>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</si>
  <si>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</si>
  <si>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</si>
  <si>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</si>
  <si>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</si>
  <si>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</si>
  <si>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</si>
  <si>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</si>
  <si>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</si>
  <si>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</si>
  <si>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</si>
  <si>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</si>
  <si>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</si>
  <si>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</si>
  <si>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</si>
  <si>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</si>
  <si>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</si>
  <si>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</si>
  <si>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</si>
  <si>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</si>
  <si>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</si>
  <si>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</si>
  <si>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</si>
  <si>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</si>
  <si>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</si>
  <si>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</si>
  <si>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</si>
  <si>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</si>
  <si>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</si>
  <si>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</si>
  <si>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</si>
  <si>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</si>
  <si>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</si>
  <si>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</si>
  <si>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</si>
  <si>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</si>
  <si>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</si>
  <si>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</si>
  <si>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</si>
  <si>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</si>
  <si>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</si>
  <si>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</si>
  <si>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</si>
  <si>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</si>
  <si>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</si>
  <si>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</si>
  <si>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</si>
  <si>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</si>
  <si>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</si>
  <si>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</si>
  <si>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</si>
  <si>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</si>
  <si>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</si>
  <si>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</si>
  <si>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</si>
  <si>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</si>
  <si>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</si>
  <si>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</si>
  <si>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</si>
  <si>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</si>
  <si>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</si>
  <si>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</si>
  <si>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</si>
  <si>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</si>
  <si>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</si>
  <si>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</si>
  <si>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</si>
  <si>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</si>
  <si>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</si>
  <si>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</si>
  <si>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</si>
  <si>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</si>
  <si>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</si>
  <si>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</si>
  <si>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</si>
  <si>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</si>
  <si>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</si>
  <si>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</si>
  <si>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</si>
  <si>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</si>
  <si>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</si>
  <si>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</si>
  <si>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</si>
  <si>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</si>
  <si>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</si>
  <si>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</si>
  <si>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</si>
  <si>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</si>
  <si>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</si>
  <si>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</si>
  <si>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</si>
  <si>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</si>
  <si>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</si>
  <si>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</si>
  <si>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</si>
  <si>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</si>
  <si>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</si>
  <si>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</si>
  <si>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</si>
  <si>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</si>
  <si>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</si>
  <si>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</si>
  <si>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</si>
  <si>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</si>
  <si>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</si>
  <si>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</si>
  <si>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</si>
  <si>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</si>
  <si>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</si>
  <si>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</si>
  <si>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</si>
  <si>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</si>
  <si>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</si>
  <si>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</si>
  <si>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</si>
  <si>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</si>
  <si>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</si>
  <si>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</si>
  <si>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</si>
  <si>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</si>
  <si>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</si>
  <si>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</si>
  <si>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</si>
  <si>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</si>
  <si>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</si>
  <si>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</si>
  <si>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</si>
  <si>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</si>
  <si>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</si>
  <si>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</si>
  <si>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</si>
  <si>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</si>
  <si>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</si>
  <si>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</si>
  <si>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</si>
  <si>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</si>
  <si>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</si>
  <si>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</si>
  <si>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</si>
  <si>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</si>
  <si>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</si>
  <si>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</si>
  <si>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</si>
  <si>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</si>
  <si>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</si>
  <si>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</si>
  <si>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</si>
  <si>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</si>
  <si>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</si>
  <si>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</si>
  <si>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</si>
  <si>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</si>
  <si>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</si>
  <si>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</si>
  <si>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</si>
  <si>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</si>
  <si>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</si>
  <si>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</si>
  <si>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</si>
  <si>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</si>
  <si>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</si>
  <si>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</si>
  <si>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</si>
  <si>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</si>
  <si>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</si>
  <si>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</si>
  <si>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</si>
  <si>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</si>
  <si>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</si>
  <si>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</si>
  <si>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</si>
  <si>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</si>
  <si>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</si>
  <si>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</si>
  <si>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</si>
  <si>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</si>
  <si>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</si>
  <si>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</si>
  <si>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</si>
  <si>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</si>
  <si>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</si>
  <si>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</si>
  <si>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</si>
  <si>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</si>
  <si>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</si>
  <si>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</si>
  <si>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</si>
  <si>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</si>
  <si>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</si>
  <si>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</si>
  <si>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</si>
  <si>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</si>
  <si>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</si>
  <si>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</si>
  <si>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</si>
  <si>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</si>
  <si>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</si>
  <si>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</si>
  <si>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</si>
  <si>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</si>
  <si>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</si>
  <si>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</si>
  <si>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</si>
  <si>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</si>
  <si>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</si>
  <si>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</si>
  <si>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</si>
  <si>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</si>
  <si>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</si>
  <si>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</si>
  <si>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</si>
  <si>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</si>
  <si>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</si>
  <si>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</si>
  <si>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</si>
  <si>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</si>
  <si>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</si>
  <si>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</si>
  <si>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</si>
  <si>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</si>
  <si>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</si>
  <si>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</si>
  <si>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</si>
  <si>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</si>
  <si>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</si>
  <si>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</si>
  <si>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</si>
  <si>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</si>
  <si>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</si>
  <si>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</si>
  <si>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</si>
  <si>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</si>
  <si>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</si>
  <si>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</si>
  <si>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</si>
  <si>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</si>
  <si>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</si>
  <si>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</si>
  <si>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</si>
  <si>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</si>
  <si>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</si>
  <si>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</si>
  <si>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</si>
  <si>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</si>
  <si>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</si>
  <si>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</si>
  <si>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</si>
  <si>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</si>
  <si>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</si>
  <si>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</si>
  <si>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</si>
  <si>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</si>
  <si>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</si>
  <si>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</si>
  <si>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</si>
  <si>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</si>
  <si>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</si>
  <si>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</si>
  <si>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</si>
  <si>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</si>
  <si>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</si>
  <si>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</si>
  <si>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</si>
  <si>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</si>
  <si>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</si>
  <si>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</si>
  <si>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</si>
  <si>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</si>
  <si>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</si>
  <si>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</si>
  <si>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</si>
  <si>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</si>
  <si>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</si>
  <si>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</si>
  <si>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</si>
  <si>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</si>
  <si>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</si>
  <si>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</si>
  <si>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</si>
  <si>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</si>
  <si>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</si>
  <si>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</si>
  <si>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</si>
  <si>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</si>
  <si>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</si>
  <si>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</si>
  <si>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</si>
  <si>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</si>
  <si>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</si>
  <si>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</si>
  <si>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</si>
  <si>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</si>
  <si>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</si>
  <si>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</si>
  <si>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</si>
  <si>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</si>
  <si>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</si>
  <si>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</si>
  <si>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</si>
  <si>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</si>
  <si>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</si>
  <si>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</si>
  <si>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</si>
  <si>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</si>
  <si>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</si>
  <si>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</si>
  <si>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</si>
  <si>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</si>
  <si>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</si>
  <si>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</si>
  <si>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</si>
  <si>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</si>
  <si>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</si>
  <si>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</si>
  <si>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</si>
  <si>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</si>
  <si>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</si>
  <si>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</si>
  <si>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</si>
  <si>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</si>
  <si>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</si>
  <si>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</si>
  <si>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</si>
  <si>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</si>
  <si>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</si>
  <si>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</si>
  <si>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</si>
  <si>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</si>
  <si>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</si>
  <si>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</si>
  <si>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</si>
  <si>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</si>
  <si>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</si>
  <si>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</si>
  <si>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</si>
  <si>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</si>
  <si>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</si>
  <si>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</si>
  <si>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</si>
  <si>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</si>
  <si>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</si>
  <si>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</si>
  <si>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</si>
  <si>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</si>
  <si>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</si>
  <si>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</si>
  <si>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</si>
  <si>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</si>
  <si>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</si>
  <si>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</si>
  <si>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</si>
  <si>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</si>
  <si>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</si>
  <si>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</si>
  <si>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</si>
  <si>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</si>
  <si>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</si>
  <si>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</si>
  <si>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</si>
  <si>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</si>
  <si>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</si>
  <si>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</si>
  <si>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</si>
  <si>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</si>
  <si>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</si>
  <si>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</si>
  <si>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</si>
  <si>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</si>
  <si>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</si>
  <si>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</si>
  <si>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</si>
  <si>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</si>
  <si>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</si>
  <si>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</si>
  <si>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</si>
  <si>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</si>
  <si>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</si>
  <si>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</si>
  <si>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</si>
  <si>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</si>
  <si>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</si>
  <si>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</si>
  <si>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</si>
  <si>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</si>
  <si>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</si>
  <si>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</si>
  <si>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</si>
  <si>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</si>
  <si>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</si>
  <si>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</si>
  <si>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</si>
  <si>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</si>
  <si>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</si>
  <si>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</si>
  <si>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</si>
  <si>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</si>
  <si>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</si>
  <si>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</si>
  <si>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</si>
  <si>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</si>
  <si>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</si>
  <si>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</si>
  <si>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</si>
  <si>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</si>
  <si>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</si>
  <si>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</si>
  <si>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</si>
  <si>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</si>
  <si>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</si>
  <si>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</si>
  <si>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</si>
  <si>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</si>
  <si>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</si>
  <si>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</si>
  <si>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</si>
  <si>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</si>
  <si>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</si>
  <si>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</si>
  <si>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</si>
  <si>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</si>
  <si>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</si>
  <si>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</si>
  <si>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</si>
  <si>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</si>
  <si>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</si>
  <si>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</si>
  <si>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</si>
  <si>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</si>
  <si>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</si>
  <si>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</si>
  <si>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</si>
  <si>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</si>
  <si>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</si>
  <si>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</si>
  <si>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</si>
  <si>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</si>
  <si>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</si>
  <si>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</si>
  <si>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</si>
  <si>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</si>
  <si>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</si>
  <si>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</si>
  <si>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</si>
  <si>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</si>
  <si>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</si>
  <si>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</si>
  <si>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</si>
  <si>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</si>
  <si>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</si>
  <si>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</si>
  <si>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</si>
  <si>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</si>
  <si>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</si>
  <si>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</si>
  <si>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</si>
  <si>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</si>
  <si>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</si>
  <si>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</si>
  <si>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</si>
  <si>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</si>
  <si>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</si>
  <si>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</si>
  <si>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</si>
  <si>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</si>
  <si>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</si>
  <si>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</si>
  <si>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</si>
  <si>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</si>
  <si>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</si>
  <si>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</si>
  <si>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</si>
  <si>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</si>
  <si>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</si>
  <si>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</si>
  <si>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</si>
  <si>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</si>
  <si>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</si>
  <si>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</si>
  <si>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</si>
  <si>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</si>
  <si>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</si>
  <si>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</si>
  <si>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</si>
  <si>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</si>
  <si>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</si>
  <si>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</si>
  <si>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</si>
  <si>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</si>
  <si>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</si>
  <si>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</si>
  <si>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</si>
  <si>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</si>
  <si>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</si>
  <si>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</si>
  <si>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</si>
  <si>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</si>
  <si>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</si>
  <si>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</si>
  <si>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</si>
  <si>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</si>
  <si>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</si>
  <si>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</si>
  <si>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</si>
  <si>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</si>
  <si>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</si>
  <si>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</si>
  <si>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</si>
  <si>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</si>
  <si>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</si>
  <si>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</si>
  <si>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</si>
  <si>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</si>
  <si>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</si>
  <si>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</si>
  <si>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</si>
  <si>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</si>
  <si>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</si>
  <si>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</si>
  <si>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</si>
  <si>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</si>
  <si>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</si>
  <si>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</si>
  <si>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</si>
  <si>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</si>
  <si>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</si>
  <si>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</si>
  <si>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</si>
  <si>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</si>
  <si>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</si>
  <si>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</si>
  <si>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</si>
  <si>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</si>
  <si>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</si>
  <si>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</si>
  <si>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</si>
  <si>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</si>
  <si>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</si>
  <si>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</si>
  <si>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</si>
  <si>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</si>
  <si>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</si>
  <si>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</si>
  <si>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</si>
  <si>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</si>
  <si>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</si>
  <si>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</si>
  <si>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</si>
  <si>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</si>
  <si>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</si>
  <si>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</si>
  <si>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</si>
  <si>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</si>
  <si>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</si>
  <si>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</si>
  <si>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</si>
  <si>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</si>
  <si>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</si>
  <si>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</si>
  <si>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</si>
  <si>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</si>
  <si>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</si>
  <si>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</si>
  <si>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</si>
  <si>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</si>
  <si>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</si>
  <si>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</si>
  <si>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</si>
  <si>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</si>
  <si>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</si>
  <si>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</si>
  <si>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</si>
  <si>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</si>
  <si>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</si>
  <si>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</si>
  <si>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</si>
  <si>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</si>
  <si>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</si>
  <si>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</si>
  <si>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</si>
  <si>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</si>
  <si>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</si>
  <si>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</si>
  <si>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</si>
  <si>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</si>
  <si>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</si>
  <si>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</si>
  <si>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</si>
  <si>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</si>
  <si>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</si>
  <si>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</si>
  <si>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</si>
  <si>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</si>
  <si>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</si>
  <si>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</si>
  <si>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</si>
  <si>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</si>
  <si>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</si>
  <si>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</si>
  <si>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</si>
  <si>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</si>
  <si>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</si>
  <si>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</si>
  <si>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</si>
  <si>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</si>
  <si>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</si>
  <si>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</si>
  <si>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</si>
  <si>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</si>
  <si>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</si>
  <si>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</si>
  <si>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</si>
  <si>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</si>
  <si>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</si>
  <si>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</si>
  <si>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</si>
  <si>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</si>
  <si>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</si>
  <si>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</si>
  <si>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</si>
  <si>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</si>
  <si>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</si>
  <si>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</si>
  <si>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</si>
  <si>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</si>
  <si>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</si>
  <si>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</si>
  <si>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</si>
  <si>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</si>
  <si>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</si>
  <si>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</si>
  <si>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</si>
  <si>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</si>
  <si>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</si>
  <si>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</si>
  <si>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</si>
  <si>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</si>
  <si>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</si>
  <si>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</si>
  <si>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</si>
  <si>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</si>
  <si>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</si>
  <si>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</si>
  <si>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</si>
  <si>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</si>
  <si>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</si>
  <si>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</si>
  <si>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</si>
  <si>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</si>
  <si>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</si>
  <si>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</si>
  <si>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</si>
  <si>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</si>
  <si>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</si>
  <si>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</si>
  <si>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</si>
  <si>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</si>
  <si>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</si>
  <si>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</si>
  <si>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</si>
  <si>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</si>
  <si>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</si>
  <si>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</si>
  <si>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</si>
  <si>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</si>
  <si>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</si>
  <si>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</si>
  <si>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</si>
  <si>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</si>
  <si>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</si>
  <si>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</si>
  <si>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</si>
  <si>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</si>
  <si>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</si>
  <si>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</si>
  <si>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</si>
  <si>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</si>
  <si>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</si>
  <si>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</si>
  <si>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</si>
  <si>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</si>
  <si>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</si>
  <si>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</si>
  <si>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</si>
  <si>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</si>
  <si>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</si>
  <si>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</si>
  <si>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</si>
  <si>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</si>
  <si>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</si>
  <si>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</si>
  <si>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</si>
  <si>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</si>
  <si>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</si>
  <si>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</si>
  <si>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</si>
  <si>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</si>
  <si>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</si>
  <si>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</si>
  <si>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</si>
  <si>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</si>
  <si>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</si>
  <si>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</si>
  <si>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</si>
  <si>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</si>
  <si>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</si>
  <si>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</si>
  <si>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</si>
  <si>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</si>
  <si>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</si>
  <si>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</si>
  <si>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</si>
  <si>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</si>
  <si>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</si>
  <si>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</si>
  <si>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</si>
  <si>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</si>
  <si>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</si>
  <si>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</si>
  <si>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</si>
  <si>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</si>
  <si>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</si>
  <si>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</si>
  <si>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</si>
  <si>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</si>
  <si>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</si>
  <si>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</si>
  <si>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</si>
  <si>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</si>
  <si>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</si>
  <si>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</si>
  <si>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</si>
  <si>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</si>
  <si>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</si>
  <si>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</si>
  <si>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</si>
  <si>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</si>
  <si>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</si>
  <si>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</si>
  <si>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</si>
  <si>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</si>
  <si>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</si>
  <si>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</si>
  <si>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</si>
  <si>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</si>
  <si>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</si>
  <si>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</si>
  <si>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</si>
  <si>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</si>
  <si>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</si>
  <si>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</si>
  <si>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</si>
  <si>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</si>
  <si>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</si>
  <si>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</si>
  <si>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</si>
  <si>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</si>
  <si>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</si>
  <si>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</si>
  <si>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</si>
  <si>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</si>
  <si>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</si>
  <si>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</si>
  <si>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</si>
  <si>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</si>
  <si>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</si>
  <si>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</si>
  <si>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</si>
  <si>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</si>
  <si>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</si>
  <si>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</si>
  <si>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</si>
  <si>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</si>
  <si>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</si>
  <si>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</si>
  <si>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</si>
  <si>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</si>
  <si>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</si>
  <si>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</si>
  <si>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</si>
  <si>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</si>
  <si>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</si>
  <si>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</si>
  <si>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</si>
  <si>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</si>
  <si>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</si>
  <si>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</si>
  <si>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</si>
  <si>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</si>
  <si>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</si>
  <si>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</si>
  <si>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</si>
  <si>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</si>
  <si>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</si>
  <si>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</si>
  <si>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</si>
  <si>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</si>
  <si>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</si>
  <si>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</si>
  <si>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</si>
  <si>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</si>
  <si>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</si>
  <si>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</si>
  <si>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</si>
  <si>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</si>
  <si>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</si>
  <si>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</si>
  <si>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</si>
  <si>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</si>
  <si>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</si>
  <si>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</si>
  <si>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</si>
  <si>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</si>
  <si>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</si>
  <si>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</si>
  <si>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</si>
  <si>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</si>
  <si>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</si>
  <si>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</si>
  <si>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</si>
  <si>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</si>
  <si>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</si>
  <si>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</si>
  <si>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</si>
  <si>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</si>
  <si>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</si>
  <si>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</si>
  <si>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</si>
  <si>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</si>
  <si>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</si>
  <si>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</si>
  <si>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</si>
  <si>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</si>
  <si>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</si>
  <si>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</si>
  <si>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</si>
  <si>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</si>
  <si>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</si>
  <si>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</si>
  <si>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</si>
  <si>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</si>
  <si>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</si>
  <si>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</si>
  <si>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</si>
  <si>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</si>
  <si>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</si>
  <si>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</si>
  <si>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</si>
  <si>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</si>
  <si>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</si>
  <si>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</si>
  <si>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</si>
  <si>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</si>
  <si>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</si>
  <si>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</si>
  <si>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</si>
  <si>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</si>
  <si>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</si>
  <si>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</si>
  <si>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</si>
  <si>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</si>
  <si>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</si>
  <si>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</si>
  <si>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</si>
  <si>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</si>
  <si>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</si>
  <si>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</si>
  <si>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</si>
  <si>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</si>
  <si>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</si>
  <si>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</si>
  <si>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</si>
  <si>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</si>
  <si>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</si>
  <si>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</si>
  <si>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</si>
  <si>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</si>
  <si>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</si>
  <si>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</si>
  <si>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</si>
  <si>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</si>
  <si>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</si>
  <si>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</si>
  <si>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</si>
  <si>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</si>
  <si>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</si>
  <si>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</si>
  <si>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</si>
  <si>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</si>
  <si>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</si>
  <si>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</si>
  <si>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</si>
  <si>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</si>
  <si>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</si>
  <si>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</si>
  <si>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</si>
  <si>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</si>
  <si>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</si>
  <si>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</si>
  <si>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</si>
  <si>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</si>
  <si>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</si>
  <si>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</si>
  <si>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</si>
  <si>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</si>
  <si>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</si>
  <si>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</si>
  <si>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</si>
  <si>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</si>
  <si>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</si>
  <si>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</si>
  <si>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</si>
  <si>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</si>
  <si>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</si>
  <si>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</si>
  <si>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</si>
  <si>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</si>
  <si>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</si>
  <si>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</si>
  <si>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</si>
  <si>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</si>
  <si>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</si>
  <si>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</si>
  <si>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</si>
  <si>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</si>
  <si>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</si>
  <si>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</si>
  <si>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</si>
  <si>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</si>
  <si>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</si>
  <si>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</si>
  <si>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</si>
  <si>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</si>
  <si>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</si>
  <si>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</si>
  <si>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</si>
  <si>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</si>
  <si>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</si>
  <si>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</si>
  <si>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</si>
  <si>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</si>
  <si>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</si>
  <si>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</si>
  <si>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</si>
  <si>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</si>
  <si>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</si>
  <si>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</si>
  <si>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</si>
  <si>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</si>
  <si>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</si>
  <si>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</si>
  <si>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</si>
  <si>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</si>
  <si>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</si>
  <si>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</si>
  <si>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</si>
  <si>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</si>
  <si>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</si>
  <si>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</si>
  <si>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</si>
  <si>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</si>
  <si>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</si>
  <si>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</si>
  <si>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</si>
  <si>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</si>
  <si>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</si>
  <si>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</si>
  <si>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</si>
  <si>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</si>
  <si>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</si>
  <si>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</si>
  <si>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</si>
  <si>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</si>
  <si>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</si>
  <si>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</si>
  <si>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</si>
  <si>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</si>
  <si>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</si>
  <si>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</si>
  <si>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</si>
  <si>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</si>
  <si>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</si>
  <si>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</si>
  <si>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</si>
  <si>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</si>
  <si>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</si>
  <si>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</si>
  <si>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</si>
  <si>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</si>
  <si>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</si>
  <si>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</si>
  <si>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</si>
  <si>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</si>
  <si>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</si>
  <si>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</si>
  <si>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</si>
  <si>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</si>
  <si>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</si>
  <si>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</si>
  <si>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</si>
  <si>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</si>
  <si>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</si>
  <si>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</si>
  <si>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</si>
  <si>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</si>
  <si>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</si>
  <si>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</si>
  <si>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</si>
  <si>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</si>
  <si>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</si>
  <si>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</si>
  <si>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</si>
  <si>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</si>
  <si>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</si>
  <si>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</si>
  <si>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</si>
  <si>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</si>
  <si>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</si>
  <si>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</si>
  <si>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</si>
  <si>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</si>
  <si>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</si>
  <si>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</si>
  <si>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</si>
  <si>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</si>
  <si>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</si>
  <si>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</si>
  <si>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</si>
  <si>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</si>
  <si>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</si>
  <si>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</si>
  <si>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</si>
  <si>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</si>
  <si>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</si>
  <si>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</si>
  <si>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</si>
  <si>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</si>
  <si>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</si>
  <si>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</si>
  <si>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</si>
  <si>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</si>
  <si>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</si>
  <si>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</si>
  <si>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</si>
  <si>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</si>
  <si>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</si>
  <si>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</si>
  <si>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</si>
  <si>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</si>
  <si>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</si>
  <si>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</si>
  <si>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</si>
  <si>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</si>
  <si>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</si>
  <si>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</si>
  <si>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</si>
  <si>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</si>
  <si>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</si>
  <si>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</si>
  <si>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</si>
  <si>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</si>
  <si>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</si>
  <si>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</si>
  <si>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</si>
  <si>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</si>
  <si>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</si>
  <si>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</si>
  <si>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</si>
  <si>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</si>
  <si>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</si>
  <si>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</si>
  <si>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</si>
  <si>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</si>
  <si>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</si>
  <si>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</si>
  <si>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</si>
  <si>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</si>
  <si>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</si>
  <si>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</si>
  <si>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</si>
  <si>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</si>
  <si>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</si>
  <si>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</si>
  <si>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</si>
  <si>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</si>
  <si>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</si>
  <si>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</si>
  <si>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</si>
  <si>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</si>
  <si>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</si>
  <si>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</si>
  <si>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</si>
  <si>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</si>
  <si>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</si>
  <si>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</si>
  <si>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</si>
  <si>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</si>
  <si>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</si>
  <si>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</si>
  <si>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</si>
  <si>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</si>
  <si>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</si>
  <si>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</si>
  <si>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</si>
  <si>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</si>
  <si>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</si>
  <si>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</si>
  <si>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</si>
  <si>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</si>
  <si>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</si>
  <si>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</si>
  <si>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</si>
  <si>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</si>
  <si>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</si>
  <si>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</si>
  <si>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</si>
  <si>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</si>
  <si>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</si>
  <si>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</si>
  <si>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</si>
  <si>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</si>
  <si>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</si>
  <si>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</si>
  <si>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</si>
  <si>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</si>
  <si>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</si>
  <si>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</si>
  <si>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</si>
  <si>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</si>
  <si>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</si>
  <si>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</si>
  <si>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</si>
  <si>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</si>
  <si>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</si>
  <si>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</si>
  <si>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</si>
  <si>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</si>
  <si>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</si>
  <si>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</si>
  <si>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</si>
  <si>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</si>
  <si>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</si>
  <si>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</si>
  <si>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</si>
  <si>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</si>
  <si>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</si>
  <si>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</si>
  <si>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</si>
  <si>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</si>
  <si>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</si>
  <si>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</si>
  <si>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</si>
  <si>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</si>
  <si>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</si>
  <si>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</si>
  <si>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</si>
  <si>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</si>
  <si>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</si>
  <si>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</si>
  <si>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</si>
  <si>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</si>
  <si>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</si>
  <si>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</si>
  <si>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</si>
  <si>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</si>
  <si>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</si>
  <si>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</si>
  <si>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</si>
  <si>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</si>
  <si>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</si>
  <si>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</si>
  <si>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</si>
  <si>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</si>
  <si>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</si>
  <si>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</si>
  <si>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</si>
  <si>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</si>
  <si>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</si>
  <si>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</si>
  <si>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</si>
  <si>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</si>
  <si>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</si>
  <si>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</si>
  <si>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</si>
  <si>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</si>
  <si>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</si>
  <si>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</si>
  <si>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</si>
  <si>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</si>
  <si>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</si>
  <si>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</si>
  <si>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</si>
  <si>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</si>
  <si>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</si>
  <si>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</si>
  <si>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</si>
  <si>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</si>
  <si>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</si>
  <si>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</si>
  <si>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</si>
  <si>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</si>
  <si>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</si>
  <si>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</si>
  <si>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</si>
  <si>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</si>
  <si>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</si>
  <si>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</si>
  <si>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</si>
  <si>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</si>
  <si>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</si>
  <si>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</si>
  <si>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</si>
  <si>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</si>
  <si>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</si>
  <si>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</si>
  <si>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</si>
  <si>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</si>
  <si>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</si>
  <si>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</si>
  <si>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</si>
  <si>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</si>
  <si>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</si>
  <si>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</si>
  <si>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</si>
  <si>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</si>
  <si>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</si>
  <si>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</si>
  <si>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</si>
  <si>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</si>
  <si>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</si>
  <si>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</si>
  <si>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</si>
  <si>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</si>
  <si>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</si>
  <si>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</si>
  <si>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</si>
  <si>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</si>
  <si>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</si>
  <si>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</si>
  <si>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</si>
  <si>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</si>
  <si>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</si>
  <si>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</si>
  <si>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</si>
  <si>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</si>
  <si>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</si>
  <si>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</si>
  <si>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</si>
  <si>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</si>
  <si>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</si>
  <si>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</si>
  <si>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</si>
  <si>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</si>
  <si>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</si>
  <si>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</si>
  <si>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</si>
  <si>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</si>
  <si>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</si>
  <si>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</si>
  <si>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</si>
  <si>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</si>
  <si>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</si>
  <si>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</si>
  <si>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</si>
  <si>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</si>
  <si>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</si>
  <si>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</si>
  <si>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</si>
  <si>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</si>
  <si>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</si>
  <si>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</si>
  <si>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</si>
  <si>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</si>
  <si>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</si>
  <si>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</si>
  <si>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</si>
  <si>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</si>
  <si>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</si>
  <si>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</si>
  <si>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</si>
  <si>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</si>
  <si>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</si>
  <si>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</si>
  <si>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</si>
  <si>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</si>
  <si>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</si>
  <si>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</si>
  <si>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</si>
  <si>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</si>
  <si>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</si>
  <si>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</si>
  <si>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</si>
  <si>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</si>
  <si>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</si>
  <si>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</si>
  <si>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</si>
  <si>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</si>
  <si>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</si>
  <si>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</si>
  <si>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</si>
  <si>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</si>
  <si>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</si>
  <si>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</si>
  <si>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</si>
  <si>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</si>
  <si>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</si>
  <si>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</si>
  <si>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</si>
  <si>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</si>
  <si>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</si>
  <si>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</si>
  <si>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</si>
  <si>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</si>
  <si>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</si>
  <si>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</si>
  <si>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</si>
  <si>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</si>
  <si>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</si>
  <si>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</si>
  <si>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</si>
  <si>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</si>
  <si>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</si>
  <si>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</si>
  <si>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</si>
  <si>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</si>
  <si>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</si>
  <si>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</si>
  <si>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</si>
  <si>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</si>
  <si>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</si>
  <si>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</si>
  <si>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</si>
  <si>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</si>
  <si>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</si>
  <si>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</si>
  <si>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</si>
  <si>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</si>
  <si>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</si>
  <si>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</si>
  <si>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</si>
  <si>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</si>
  <si>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</si>
  <si>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</si>
  <si>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</si>
  <si>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</si>
  <si>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</si>
  <si>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</si>
  <si>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</si>
  <si>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</si>
  <si>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</si>
  <si>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</si>
  <si>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</si>
  <si>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</si>
  <si>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</si>
  <si>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</si>
  <si>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</si>
  <si>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</si>
  <si>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</si>
  <si>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</si>
  <si>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</si>
  <si>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</si>
  <si>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</si>
  <si>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</si>
  <si>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</si>
  <si>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</si>
  <si>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</si>
  <si>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</si>
  <si>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</si>
  <si>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</si>
  <si>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</si>
  <si>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</si>
  <si>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</si>
  <si>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</si>
  <si>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</si>
  <si>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</si>
  <si>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</si>
  <si>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</si>
  <si>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</si>
  <si>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</si>
  <si>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</si>
  <si>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</si>
  <si>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</si>
  <si>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</si>
  <si>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</si>
  <si>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</si>
  <si>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</si>
  <si>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</si>
  <si>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</si>
  <si>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</si>
  <si>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</si>
  <si>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</si>
  <si>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</si>
  <si>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</si>
  <si>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</si>
  <si>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</si>
  <si>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</si>
  <si>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</si>
  <si>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</si>
  <si>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</si>
  <si>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</si>
  <si>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</si>
  <si>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</si>
  <si>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</si>
  <si>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</si>
  <si>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</si>
  <si>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</si>
  <si>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</si>
  <si>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</si>
  <si>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</si>
  <si>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</si>
  <si>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</si>
  <si>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</si>
  <si>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</si>
  <si>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</si>
  <si>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</si>
  <si>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</si>
  <si>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</si>
  <si>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</si>
  <si>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</si>
  <si>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</si>
  <si>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</si>
  <si>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</si>
  <si>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</si>
  <si>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</si>
  <si>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</si>
  <si>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</si>
  <si>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</si>
  <si>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</si>
  <si>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</si>
  <si>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</si>
  <si>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</si>
  <si>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</si>
  <si>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</si>
  <si>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</si>
  <si>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</si>
  <si>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</si>
  <si>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</si>
  <si>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</si>
  <si>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</si>
  <si>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</si>
  <si>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</si>
  <si>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</si>
  <si>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</si>
  <si>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</si>
  <si>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</si>
  <si>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</si>
  <si>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</si>
  <si>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</si>
  <si>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</si>
  <si>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</si>
  <si>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</si>
  <si>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</si>
  <si>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</si>
  <si>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</si>
  <si>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</si>
  <si>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</si>
  <si>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</si>
  <si>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</si>
  <si>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</si>
  <si>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</si>
  <si>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</si>
  <si>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</si>
  <si>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</si>
  <si>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</si>
  <si>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</si>
  <si>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</si>
  <si>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</si>
  <si>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</si>
  <si>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</si>
  <si>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</si>
  <si>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</si>
  <si>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</si>
  <si>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</si>
  <si>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</si>
  <si>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</si>
  <si>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</si>
  <si>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</si>
  <si>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</si>
  <si>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</si>
  <si>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</si>
  <si>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</si>
  <si>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</si>
  <si>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</si>
  <si>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</si>
  <si>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</si>
  <si>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</si>
  <si>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</si>
  <si>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</si>
  <si>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</si>
  <si>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</si>
  <si>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</si>
  <si>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</si>
  <si>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</si>
  <si>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</si>
  <si>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</si>
  <si>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</si>
  <si>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</si>
  <si>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</si>
  <si>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</si>
  <si>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</si>
  <si>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</si>
  <si>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</si>
  <si>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</si>
  <si>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</si>
  <si>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</si>
  <si>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</si>
  <si>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</si>
  <si>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</si>
  <si>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</si>
  <si>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</si>
  <si>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</si>
  <si>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</si>
  <si>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</si>
  <si>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</si>
  <si>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</si>
  <si>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</si>
  <si>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</si>
  <si>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</si>
  <si>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</si>
  <si>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</si>
  <si>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</si>
  <si>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</si>
  <si>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</si>
  <si>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</si>
  <si>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</si>
  <si>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</si>
  <si>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</si>
  <si>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</si>
  <si>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</si>
  <si>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</si>
  <si>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</si>
  <si>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</si>
  <si>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</si>
  <si>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</si>
  <si>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</si>
  <si>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</si>
  <si>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</si>
  <si>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</si>
  <si>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</si>
  <si>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</si>
  <si>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</si>
  <si>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</si>
  <si>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</si>
  <si>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</si>
  <si>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</si>
  <si>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</si>
  <si>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</si>
  <si>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</si>
  <si>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</si>
  <si>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</si>
  <si>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</si>
  <si>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</si>
  <si>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</si>
  <si>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</si>
  <si>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</si>
  <si>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</si>
  <si>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</si>
  <si>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</si>
  <si>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</si>
  <si>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</si>
  <si>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</si>
  <si>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</si>
  <si>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</si>
  <si>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</si>
  <si>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</si>
  <si>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</si>
  <si>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</si>
  <si>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</si>
  <si>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</si>
  <si>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</si>
  <si>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</si>
  <si>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</si>
  <si>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</si>
  <si>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</si>
  <si>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</si>
  <si>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</si>
  <si>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</si>
  <si>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</si>
  <si>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</si>
  <si>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</si>
  <si>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</si>
  <si>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</si>
  <si>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</si>
  <si>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</si>
  <si>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</si>
  <si>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</si>
  <si>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</si>
  <si>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</si>
  <si>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</si>
  <si>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</si>
  <si>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</si>
  <si>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</si>
  <si>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</si>
  <si>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</si>
  <si>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</si>
  <si>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</si>
  <si>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</si>
  <si>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</si>
  <si>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</si>
  <si>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</si>
  <si>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</si>
  <si>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</si>
  <si>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</si>
  <si>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</si>
  <si>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</si>
  <si>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</si>
  <si>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</si>
  <si>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</si>
  <si>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</si>
  <si>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</si>
  <si>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</si>
  <si>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</si>
  <si>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</si>
  <si>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</si>
  <si>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</si>
  <si>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</si>
  <si>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</si>
  <si>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</si>
  <si>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</si>
  <si>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</si>
  <si>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</si>
  <si>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</si>
  <si>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</si>
  <si>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</si>
  <si>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</si>
  <si>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</si>
  <si>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</si>
  <si>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</si>
  <si>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</si>
  <si>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</si>
  <si>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</si>
  <si>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</si>
  <si>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</si>
  <si>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</si>
  <si>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</si>
  <si>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</si>
  <si>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</si>
  <si>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</si>
  <si>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</si>
  <si>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</si>
  <si>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</si>
  <si>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</si>
  <si>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</si>
  <si>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</si>
  <si>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</si>
  <si>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</si>
  <si>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</si>
  <si>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</si>
  <si>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</si>
  <si>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</si>
  <si>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</si>
  <si>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</si>
  <si>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</si>
  <si>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</si>
  <si>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</si>
  <si>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</si>
  <si>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</si>
  <si>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</si>
  <si>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</si>
  <si>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</si>
  <si>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</si>
  <si>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</si>
  <si>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</si>
  <si>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</si>
  <si>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</si>
  <si>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</si>
  <si>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</si>
  <si>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</si>
  <si>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</si>
  <si>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</si>
  <si>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</si>
  <si>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</si>
  <si>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</si>
  <si>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</si>
  <si>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</si>
  <si>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</si>
  <si>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</si>
  <si>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</si>
  <si>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</si>
  <si>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</si>
  <si>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</si>
  <si>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</si>
  <si>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</si>
  <si>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</si>
  <si>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</si>
  <si>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</si>
  <si>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</si>
  <si>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</si>
  <si>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</si>
  <si>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</si>
  <si>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</si>
  <si>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</si>
  <si>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</si>
  <si>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</si>
  <si>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</si>
  <si>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</si>
  <si>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</si>
  <si>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</si>
  <si>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</si>
  <si>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</si>
  <si>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</si>
  <si>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</si>
  <si>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</si>
  <si>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</si>
  <si>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</si>
  <si>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</si>
  <si>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</si>
  <si>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</si>
  <si>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</si>
  <si>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</si>
  <si>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</si>
  <si>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</si>
  <si>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</si>
  <si>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</si>
  <si>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</si>
  <si>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</si>
  <si>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</si>
  <si>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</si>
  <si>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</si>
  <si>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</si>
  <si>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</si>
  <si>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</si>
  <si>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</si>
  <si>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</si>
  <si>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</si>
  <si>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</si>
  <si>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</si>
  <si>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</si>
  <si>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</si>
  <si>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</si>
  <si>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</si>
  <si>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</si>
  <si>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</si>
  <si>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</si>
  <si>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</si>
  <si>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</si>
  <si>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</si>
  <si>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</si>
  <si>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</si>
  <si>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</si>
  <si>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</si>
  <si>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</si>
  <si>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</si>
  <si>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</si>
  <si>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</si>
  <si>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</si>
  <si>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</si>
  <si>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</si>
  <si>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</si>
  <si>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</si>
  <si>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</si>
  <si>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</si>
  <si>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</si>
  <si>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</si>
  <si>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</si>
  <si>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</si>
  <si>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</si>
  <si>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</si>
  <si>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</si>
  <si>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</si>
  <si>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</si>
  <si>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</si>
  <si>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</si>
  <si>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</si>
  <si>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</si>
  <si>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</si>
  <si>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</si>
  <si>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</si>
  <si>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</si>
  <si>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</si>
  <si>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</si>
  <si>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</si>
  <si>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</si>
  <si>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</si>
  <si>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</si>
  <si>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</si>
  <si>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</si>
  <si>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</si>
  <si>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</si>
  <si>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</si>
  <si>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</si>
  <si>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</si>
  <si>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</si>
  <si>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</si>
  <si>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</si>
  <si>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</si>
  <si>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</si>
  <si>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</si>
  <si>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</si>
  <si>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</si>
  <si>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</si>
  <si>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</si>
  <si>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</si>
  <si>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</si>
  <si>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</si>
  <si>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</si>
  <si>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</si>
  <si>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</si>
  <si>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</si>
  <si>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</si>
  <si>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</si>
  <si>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</si>
  <si>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</si>
  <si>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</si>
  <si>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</si>
  <si>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</si>
  <si>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</si>
  <si>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</si>
  <si>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</si>
  <si>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</si>
  <si>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</si>
  <si>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</si>
  <si>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</si>
  <si>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</si>
  <si>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</si>
  <si>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</si>
  <si>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</si>
  <si>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</si>
  <si>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</si>
  <si>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</si>
  <si>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</si>
  <si>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</si>
  <si>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</si>
  <si>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</si>
  <si>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</si>
  <si>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</si>
  <si>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</si>
  <si>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</si>
  <si>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</si>
  <si>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</si>
  <si>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</si>
  <si>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</si>
  <si>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</si>
  <si>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</si>
  <si>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</si>
  <si>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</si>
  <si>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</si>
  <si>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</si>
  <si>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</si>
  <si>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</si>
  <si>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</si>
  <si>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</si>
  <si>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</si>
  <si>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</si>
  <si>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</si>
  <si>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</si>
  <si>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</si>
  <si>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</si>
  <si>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</si>
  <si>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</si>
  <si>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</si>
  <si>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</si>
  <si>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</si>
  <si>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</si>
  <si>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</si>
  <si>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</si>
  <si>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</si>
  <si>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</si>
  <si>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</si>
  <si>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</si>
  <si>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</si>
  <si>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</si>
  <si>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</si>
  <si>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</si>
  <si>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</si>
  <si>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</si>
  <si>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</si>
  <si>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</si>
  <si>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</si>
  <si>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</si>
  <si>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</si>
  <si>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</si>
  <si>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</si>
  <si>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</si>
  <si>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</si>
  <si>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</si>
  <si>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</si>
  <si>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</si>
  <si>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</si>
  <si>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</si>
  <si>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</si>
  <si>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</si>
  <si>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</si>
  <si>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</si>
  <si>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</si>
  <si>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</si>
  <si>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</si>
  <si>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</si>
  <si>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</si>
  <si>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</si>
  <si>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</si>
  <si>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</si>
  <si>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</si>
  <si>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</si>
  <si>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</si>
  <si>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</si>
  <si>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</si>
  <si>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</si>
  <si>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</si>
  <si>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</si>
  <si>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</si>
  <si>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</si>
  <si>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</si>
  <si>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</si>
  <si>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</si>
  <si>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</si>
  <si>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</si>
  <si>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</si>
  <si>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</si>
  <si>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</si>
  <si>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</si>
  <si>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</si>
  <si>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</si>
  <si>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</si>
  <si>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</si>
  <si>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</si>
  <si>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</si>
  <si>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</si>
  <si>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</si>
  <si>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</si>
  <si>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</si>
  <si>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</si>
  <si>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</si>
  <si>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</si>
  <si>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</si>
  <si>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</si>
  <si>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</si>
  <si>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</si>
  <si>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</si>
  <si>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</si>
  <si>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</si>
  <si>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</si>
  <si>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</si>
  <si>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</si>
  <si>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</si>
  <si>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</si>
  <si>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</si>
  <si>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</si>
  <si>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</si>
  <si>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</si>
  <si>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</si>
  <si>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</si>
  <si>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</si>
  <si>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</si>
  <si>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</si>
  <si>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</si>
  <si>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</si>
  <si>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</si>
  <si>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</si>
  <si>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</si>
  <si>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</si>
  <si>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</si>
  <si>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</si>
  <si>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</si>
  <si>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</si>
  <si>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</si>
  <si>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</si>
  <si>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</si>
  <si>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</si>
  <si>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</si>
  <si>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</si>
  <si>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</si>
  <si>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</si>
  <si>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</si>
  <si>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</si>
  <si>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</si>
  <si>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</si>
  <si>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</si>
  <si>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</si>
  <si>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</si>
  <si>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</si>
  <si>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</si>
  <si>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</si>
  <si>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</si>
  <si>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</si>
  <si>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</si>
  <si>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</si>
  <si>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</si>
  <si>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</si>
  <si>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</si>
  <si>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</si>
  <si>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</si>
  <si>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</si>
  <si>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</si>
  <si>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</si>
  <si>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</si>
  <si>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</si>
  <si>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</si>
  <si>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</si>
  <si>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</si>
  <si>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</si>
  <si>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</si>
  <si>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</si>
  <si>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</si>
  <si>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</si>
  <si>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</si>
  <si>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</si>
  <si>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</si>
  <si>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</si>
  <si>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</si>
  <si>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</si>
  <si>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</si>
  <si>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</si>
  <si>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</si>
  <si>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</si>
  <si>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</si>
  <si>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</si>
  <si>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</si>
  <si>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</si>
  <si>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</si>
  <si>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</si>
  <si>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</si>
  <si>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</si>
  <si>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</si>
  <si>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</si>
  <si>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</si>
  <si>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</si>
  <si>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</si>
  <si>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</si>
  <si>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</si>
  <si>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</si>
  <si>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</si>
  <si>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</si>
  <si>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</si>
  <si>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</si>
  <si>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</si>
  <si>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</si>
  <si>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</si>
  <si>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</si>
  <si>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</si>
  <si>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</si>
  <si>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</si>
  <si>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</si>
  <si>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</si>
  <si>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</si>
  <si>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</si>
  <si>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</si>
  <si>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</si>
  <si>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</si>
  <si>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</si>
  <si>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</si>
  <si>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</si>
  <si>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</si>
  <si>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</si>
  <si>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</si>
  <si>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</si>
  <si>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</si>
  <si>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</si>
  <si>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</si>
  <si>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</si>
  <si>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</si>
  <si>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</si>
  <si>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</si>
  <si>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</si>
  <si>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</si>
  <si>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</si>
  <si>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</si>
  <si>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</si>
  <si>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</si>
  <si>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</si>
  <si>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</si>
  <si>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</si>
  <si>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</si>
  <si>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</si>
  <si>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</si>
  <si>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</si>
  <si>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</si>
  <si>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</si>
  <si>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</si>
  <si>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</si>
  <si>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</si>
  <si>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</si>
  <si>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</si>
  <si>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</si>
  <si>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</si>
  <si>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</si>
  <si>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</si>
  <si>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</si>
  <si>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</si>
  <si>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</si>
  <si>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</si>
  <si>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</si>
  <si>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</si>
  <si>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</si>
  <si>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</si>
  <si>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</si>
  <si>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</si>
  <si>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</si>
  <si>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</si>
  <si>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</si>
  <si>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</si>
  <si>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</si>
  <si>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</si>
  <si>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</si>
  <si>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</si>
  <si>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</si>
  <si>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</si>
  <si>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</si>
  <si>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</si>
  <si>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</si>
  <si>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</si>
  <si>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</si>
  <si>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</si>
  <si>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</si>
  <si>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</si>
  <si>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</si>
  <si>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</si>
  <si>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</si>
  <si>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</si>
  <si>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</si>
  <si>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</si>
  <si>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</si>
  <si>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</si>
  <si>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</si>
  <si>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</si>
  <si>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</si>
  <si>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</si>
  <si>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</si>
  <si>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</si>
  <si>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</si>
  <si>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</si>
  <si>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</si>
  <si>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</si>
  <si>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</si>
  <si>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</si>
  <si>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</si>
  <si>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</si>
  <si>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</si>
  <si>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</si>
  <si>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</si>
  <si>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</si>
  <si>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</si>
  <si>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</si>
  <si>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</si>
  <si>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</si>
  <si>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</si>
  <si>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</si>
  <si>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</si>
  <si>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</si>
  <si>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</si>
  <si>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</si>
  <si>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</si>
  <si>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</si>
  <si>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</si>
  <si>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</si>
  <si>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</si>
  <si>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</si>
  <si>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</si>
  <si>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</si>
  <si>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</si>
  <si>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</si>
  <si>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</si>
  <si>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</si>
  <si>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</si>
  <si>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</si>
  <si>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</si>
  <si>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</si>
  <si>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</si>
  <si>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</si>
  <si>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</si>
  <si>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</si>
  <si>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</si>
  <si>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</si>
  <si>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</si>
  <si>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</si>
  <si>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</si>
  <si>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</si>
  <si>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</si>
  <si>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</si>
  <si>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</si>
  <si>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</si>
  <si>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</si>
  <si>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</si>
  <si>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</si>
  <si>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</si>
  <si>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</si>
  <si>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</si>
  <si>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</si>
  <si>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</si>
  <si>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</si>
  <si>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</si>
  <si>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</si>
  <si>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</si>
  <si>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</si>
  <si>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</si>
  <si>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</si>
  <si>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</si>
  <si>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</si>
  <si>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</si>
  <si>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</si>
  <si>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</si>
  <si>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</si>
  <si>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</si>
  <si>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</si>
  <si>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</si>
  <si>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</si>
  <si>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</si>
  <si>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</si>
  <si>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</si>
  <si>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</si>
  <si>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</si>
  <si>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</si>
  <si>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</si>
  <si>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</si>
  <si>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</si>
  <si>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</si>
  <si>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</si>
  <si>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</si>
  <si>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</si>
  <si>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</si>
  <si>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</si>
  <si>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</si>
  <si>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</si>
  <si>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</si>
  <si>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</si>
  <si>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</si>
  <si>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</si>
  <si>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</si>
  <si>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</si>
  <si>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</si>
  <si>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</si>
  <si>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</si>
  <si>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</si>
  <si>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</si>
  <si>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</si>
  <si>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</si>
  <si>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</si>
  <si>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</si>
  <si>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</si>
  <si>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</si>
  <si>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</si>
  <si>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</si>
  <si>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</si>
  <si>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</si>
  <si>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</si>
  <si>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</si>
  <si>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</si>
  <si>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</si>
  <si>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</si>
  <si>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</si>
  <si>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</si>
  <si>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</si>
  <si>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</si>
  <si>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</si>
  <si>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</si>
  <si>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</si>
  <si>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</si>
  <si>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</si>
  <si>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</si>
  <si>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</si>
  <si>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</si>
  <si>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</si>
  <si>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</si>
  <si>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</si>
  <si>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</si>
  <si>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</si>
  <si>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</si>
  <si>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</si>
  <si>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</si>
  <si>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</si>
  <si>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</si>
  <si>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</si>
  <si>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</si>
  <si>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</si>
  <si>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</si>
  <si>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</si>
  <si>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</si>
  <si>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</si>
  <si>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</si>
  <si>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</si>
  <si>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</si>
  <si>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</si>
  <si>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</si>
  <si>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</si>
  <si>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</si>
  <si>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</si>
  <si>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</si>
  <si>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</si>
  <si>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</si>
  <si>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</si>
  <si>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</si>
  <si>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</si>
  <si>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</si>
  <si>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</si>
  <si>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</si>
  <si>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</si>
  <si>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</si>
  <si>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</si>
  <si>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</si>
  <si>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</si>
  <si>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</si>
  <si>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</si>
  <si>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</si>
  <si>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</si>
  <si>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</si>
  <si>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</si>
  <si>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</si>
  <si>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</si>
  <si>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</si>
  <si>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</si>
  <si>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</si>
  <si>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</si>
  <si>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</si>
  <si>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</si>
  <si>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</si>
  <si>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</si>
  <si>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</si>
  <si>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</si>
  <si>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</si>
  <si>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</si>
  <si>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</si>
  <si>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</si>
  <si>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</si>
  <si>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</si>
  <si>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</si>
  <si>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</si>
  <si>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</si>
  <si>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</si>
  <si>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</si>
  <si>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</si>
  <si>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</si>
  <si>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</si>
  <si>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</si>
  <si>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</si>
  <si>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</si>
  <si>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</si>
  <si>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</si>
  <si>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</si>
  <si>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</si>
  <si>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</si>
  <si>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</si>
  <si>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</si>
  <si>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</si>
  <si>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</si>
  <si>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</si>
  <si>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</si>
  <si>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</si>
  <si>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</si>
  <si>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</si>
  <si>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</si>
  <si>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</si>
  <si>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</si>
  <si>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</si>
  <si>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</si>
  <si>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</si>
  <si>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</si>
  <si>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</si>
  <si>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</si>
  <si>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</si>
  <si>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</si>
  <si>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</si>
  <si>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</si>
  <si>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</si>
  <si>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</si>
  <si>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</si>
  <si>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</si>
  <si>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</si>
  <si>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</si>
  <si>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</si>
  <si>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</si>
  <si>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</si>
  <si>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</si>
  <si>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</si>
  <si>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</si>
  <si>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</si>
  <si>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</si>
  <si>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</si>
  <si>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</si>
  <si>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</si>
  <si>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</si>
  <si>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</si>
  <si>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</si>
  <si>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</si>
  <si>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</si>
  <si>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</si>
  <si>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</si>
  <si>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</si>
  <si>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</si>
  <si>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</si>
  <si>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</si>
  <si>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</si>
  <si>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</si>
  <si>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</si>
  <si>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</si>
  <si>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</si>
  <si>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</si>
  <si>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</si>
  <si>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</si>
  <si>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</si>
  <si>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</si>
  <si>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</si>
  <si>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</si>
  <si>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</si>
  <si>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</si>
  <si>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</si>
  <si>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</si>
  <si>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</si>
  <si>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</si>
  <si>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</si>
  <si>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</si>
  <si>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</si>
  <si>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</si>
  <si>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</si>
  <si>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</si>
  <si>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</si>
  <si>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</si>
  <si>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</si>
  <si>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</si>
  <si>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</si>
  <si>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</si>
  <si>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</si>
  <si>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</si>
  <si>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</si>
  <si>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</si>
  <si>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</si>
  <si>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</si>
  <si>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</si>
  <si>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</si>
  <si>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</si>
  <si>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</si>
  <si>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</si>
  <si>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</si>
  <si>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</si>
  <si>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</si>
  <si>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</si>
  <si>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</si>
  <si>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</si>
  <si>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</si>
  <si>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</si>
  <si>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</si>
  <si>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</si>
  <si>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</si>
  <si>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</si>
  <si>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</si>
  <si>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</si>
  <si>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</si>
  <si>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</si>
  <si>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</si>
  <si>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</si>
  <si>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</si>
  <si>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</si>
  <si>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</si>
  <si>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</si>
  <si>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</si>
  <si>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</si>
  <si>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</si>
  <si>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</si>
  <si>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</si>
  <si>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</si>
  <si>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</si>
  <si>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</si>
  <si>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</si>
  <si>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</si>
  <si>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</si>
  <si>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</si>
  <si>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</si>
  <si>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</si>
  <si>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</si>
  <si>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</si>
  <si>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</si>
  <si>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</si>
  <si>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</si>
  <si>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</si>
  <si>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</si>
  <si>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</si>
  <si>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</si>
  <si>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</si>
  <si>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</si>
  <si>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</si>
  <si>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</si>
  <si>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</si>
  <si>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</si>
  <si>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</si>
  <si>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</si>
  <si>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</si>
  <si>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</si>
  <si>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</si>
  <si>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</si>
  <si>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</si>
  <si>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</si>
  <si>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</si>
  <si>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</si>
  <si>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</si>
  <si>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</si>
  <si>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</si>
  <si>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</si>
  <si>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</si>
  <si>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</si>
  <si>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</si>
  <si>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</si>
  <si>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</si>
  <si>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</si>
  <si>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</si>
  <si>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</si>
  <si>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</si>
  <si>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</si>
  <si>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</si>
  <si>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</si>
  <si>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</si>
  <si>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</si>
  <si>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</si>
  <si>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</si>
  <si>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</si>
  <si>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</si>
  <si>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</si>
  <si>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</si>
  <si>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</si>
  <si>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</si>
  <si>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</si>
  <si>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</si>
  <si>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</si>
  <si>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</si>
  <si>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</si>
  <si>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</si>
  <si>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</si>
  <si>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</si>
  <si>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</si>
  <si>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</si>
  <si>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</si>
  <si>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</si>
  <si>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</si>
  <si>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</si>
  <si>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</si>
  <si>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</si>
  <si>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</si>
  <si>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</si>
  <si>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</si>
  <si>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</si>
  <si>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</si>
  <si>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</si>
  <si>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</si>
  <si>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</si>
  <si>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</si>
  <si>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</si>
  <si>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</si>
  <si>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</si>
  <si>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</si>
  <si>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</si>
  <si>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</si>
  <si>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</si>
  <si>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</si>
  <si>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</si>
  <si>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</si>
  <si>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</si>
  <si>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</si>
  <si>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</si>
  <si>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</si>
  <si>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</si>
  <si>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</si>
  <si>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</si>
  <si>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</si>
  <si>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</si>
  <si>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</si>
  <si>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</si>
  <si>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</si>
  <si>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</si>
  <si>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</si>
  <si>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</si>
  <si>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</si>
  <si>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</si>
  <si>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</si>
  <si>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</si>
  <si>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</si>
  <si>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</si>
  <si>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</si>
  <si>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</si>
  <si>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</si>
  <si>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</si>
  <si>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</si>
  <si>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</si>
  <si>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</si>
  <si>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</si>
  <si>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</si>
  <si>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</si>
  <si>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</si>
  <si>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</si>
  <si>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</si>
  <si>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</si>
  <si>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</si>
  <si>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</si>
  <si>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</si>
  <si>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</si>
  <si>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</si>
  <si>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</si>
  <si>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</si>
  <si>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</si>
  <si>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</si>
  <si>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</si>
  <si>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</si>
  <si>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</si>
  <si>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</si>
  <si>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</si>
  <si>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</si>
  <si>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</si>
  <si>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</si>
  <si>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</si>
  <si>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</si>
  <si>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</si>
  <si>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</si>
  <si>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</si>
  <si>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</si>
  <si>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</si>
  <si>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</si>
  <si>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</si>
  <si>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</si>
  <si>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</si>
  <si>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</si>
  <si>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</si>
  <si>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</si>
  <si>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</si>
  <si>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</si>
  <si>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</si>
  <si>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</si>
  <si>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</si>
  <si>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</si>
  <si>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</si>
  <si>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</si>
  <si>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</si>
  <si>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</si>
  <si>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</si>
  <si>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</si>
  <si>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</si>
  <si>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</si>
  <si>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</si>
  <si>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</si>
  <si>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</si>
  <si>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</si>
  <si>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</si>
  <si>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</si>
  <si>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</si>
  <si>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</si>
  <si>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</si>
  <si>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</si>
  <si>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</si>
  <si>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</si>
  <si>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</si>
  <si>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</si>
  <si>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</si>
  <si>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</si>
  <si>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</si>
  <si>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</si>
  <si>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</si>
  <si>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</si>
  <si>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</si>
  <si>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</si>
  <si>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</si>
  <si>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</si>
  <si>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</si>
  <si>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</si>
  <si>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</si>
  <si>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</si>
  <si>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</si>
  <si>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</si>
  <si>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</si>
  <si>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</si>
  <si>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</si>
  <si>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</si>
  <si>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</si>
  <si>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</si>
  <si>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</si>
  <si>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</si>
  <si>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</si>
  <si>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</si>
  <si>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</si>
  <si>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</si>
  <si>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</si>
  <si>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</si>
  <si>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</si>
  <si>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</si>
  <si>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</si>
  <si>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</si>
  <si>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</si>
  <si>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</si>
  <si>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</si>
  <si>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</si>
  <si>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</si>
  <si>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</si>
  <si>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</si>
  <si>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</si>
  <si>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</si>
  <si>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</si>
  <si>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</si>
  <si>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</si>
  <si>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</si>
  <si>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</si>
  <si>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</si>
  <si>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</si>
  <si>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</si>
  <si>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</si>
  <si>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</si>
  <si>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</si>
  <si>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</si>
  <si>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</si>
  <si>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</si>
  <si>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</si>
  <si>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</si>
  <si>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</si>
  <si>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</si>
  <si>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</si>
  <si>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</si>
  <si>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</si>
  <si>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</si>
  <si>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</si>
  <si>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</si>
  <si>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</si>
  <si>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</si>
  <si>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</si>
  <si>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</si>
  <si>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</si>
  <si>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</si>
  <si>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</si>
  <si>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</si>
  <si>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</si>
  <si>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</si>
  <si>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</si>
  <si>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</si>
  <si>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</si>
  <si>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</si>
  <si>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</si>
  <si>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</si>
  <si>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</si>
  <si>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</si>
  <si>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</si>
  <si>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</si>
  <si>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</si>
  <si>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</si>
  <si>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</si>
  <si>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</si>
  <si>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</si>
  <si>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</si>
  <si>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</si>
  <si>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</si>
  <si>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</si>
  <si>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</si>
  <si>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</si>
  <si>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</si>
  <si>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</si>
  <si>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</si>
  <si>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</si>
  <si>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</si>
  <si>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</si>
  <si>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</si>
  <si>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</si>
  <si>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</si>
  <si>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</si>
  <si>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</si>
  <si>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</si>
  <si>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</si>
  <si>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</si>
  <si>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</si>
  <si>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</si>
  <si>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</si>
  <si>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</si>
  <si>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</si>
  <si>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</si>
  <si>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</si>
  <si>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</si>
  <si>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</si>
  <si>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</si>
  <si>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</si>
  <si>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</si>
  <si>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</si>
  <si>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</si>
  <si>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</si>
  <si>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</si>
  <si>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</si>
  <si>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</si>
  <si>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</si>
  <si>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</si>
  <si>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</si>
  <si>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</si>
  <si>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</si>
  <si>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</si>
  <si>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</si>
  <si>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</si>
  <si>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</si>
  <si>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</si>
  <si>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</si>
  <si>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</si>
  <si>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</si>
  <si>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</si>
  <si>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</si>
  <si>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</si>
  <si>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</si>
  <si>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</si>
  <si>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</si>
  <si>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</si>
  <si>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</si>
  <si>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</si>
  <si>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</si>
  <si>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</si>
  <si>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</si>
  <si>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</si>
  <si>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</si>
  <si>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</si>
  <si>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</si>
  <si>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</si>
  <si>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</si>
  <si>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</si>
  <si>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</si>
  <si>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</si>
  <si>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</si>
  <si>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</si>
  <si>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</si>
  <si>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</si>
  <si>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</si>
  <si>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</si>
  <si>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</si>
  <si>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</si>
  <si>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</si>
  <si>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</si>
  <si>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</si>
  <si>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</si>
  <si>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</si>
  <si>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</si>
  <si>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</si>
  <si>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</si>
  <si>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</si>
  <si>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</si>
  <si>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</si>
  <si>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</si>
  <si>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</si>
  <si>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</si>
  <si>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</si>
  <si>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</si>
  <si>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</si>
  <si>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</si>
  <si>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</si>
  <si>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</si>
  <si>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</si>
  <si>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</si>
  <si>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</si>
  <si>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</si>
  <si>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</si>
  <si>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</si>
  <si>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</si>
  <si>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</si>
  <si>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</si>
  <si>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</si>
  <si>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</si>
  <si>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</si>
  <si>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</si>
  <si>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</si>
  <si>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</si>
  <si>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</si>
  <si>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</si>
  <si>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</si>
  <si>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</si>
  <si>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</si>
  <si>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</si>
  <si>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</si>
  <si>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</si>
  <si>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</si>
  <si>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</si>
  <si>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</si>
  <si>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</si>
  <si>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</si>
  <si>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</si>
  <si>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</si>
  <si>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</si>
  <si>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</si>
  <si>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</si>
  <si>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</si>
  <si>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</si>
  <si>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</si>
  <si>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</si>
  <si>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</si>
  <si>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</si>
  <si>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</si>
  <si>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</si>
  <si>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</si>
  <si>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</si>
  <si>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</si>
  <si>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</si>
  <si>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</si>
  <si>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</si>
  <si>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</si>
  <si>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</si>
  <si>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</si>
  <si>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</si>
  <si>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</si>
  <si>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</si>
  <si>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</si>
  <si>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</si>
  <si>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</si>
  <si>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</si>
  <si>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</si>
  <si>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</si>
  <si>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</si>
  <si>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</si>
  <si>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</si>
  <si>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</si>
  <si>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</si>
  <si>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</si>
  <si>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</si>
  <si>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</si>
  <si>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</si>
  <si>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</si>
  <si>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</si>
  <si>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</si>
  <si>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</si>
  <si>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</si>
  <si>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</si>
  <si>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</si>
  <si>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</si>
  <si>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</si>
  <si>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</si>
  <si>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</si>
  <si>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</si>
  <si>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</si>
  <si>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</si>
  <si>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</si>
  <si>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</si>
  <si>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</si>
  <si>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</si>
  <si>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</si>
  <si>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</si>
  <si>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</si>
  <si>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</si>
  <si>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</si>
  <si>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</si>
  <si>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</si>
  <si>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</si>
  <si>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</si>
  <si>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</si>
  <si>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</si>
  <si>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</si>
  <si>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</si>
  <si>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</si>
  <si>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</si>
  <si>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</si>
  <si>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</si>
  <si>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</si>
  <si>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</si>
  <si>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</si>
  <si>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</si>
  <si>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</si>
  <si>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</si>
  <si>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</si>
  <si>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</si>
  <si>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</si>
  <si>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</si>
  <si>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</si>
  <si>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</si>
  <si>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</si>
  <si>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</si>
  <si>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</si>
  <si>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</si>
  <si>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</si>
  <si>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</si>
  <si>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</si>
  <si>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</si>
  <si>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</si>
  <si>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</si>
  <si>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</si>
  <si>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</si>
  <si>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</si>
  <si>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</si>
  <si>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</si>
  <si>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</si>
  <si>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</si>
  <si>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</si>
  <si>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</si>
  <si>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</si>
  <si>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</si>
  <si>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</si>
  <si>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</si>
  <si>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</si>
  <si>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</si>
  <si>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</si>
  <si>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</si>
  <si>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</si>
  <si>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</si>
  <si>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</si>
  <si>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</si>
  <si>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</si>
  <si>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</si>
  <si>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</si>
  <si>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</si>
  <si>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</si>
  <si>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</si>
  <si>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</si>
  <si>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</si>
  <si>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</si>
  <si>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</si>
  <si>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</si>
  <si>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</si>
  <si>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</si>
  <si>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</si>
  <si>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</si>
  <si>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</si>
  <si>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</si>
  <si>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</si>
  <si>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</si>
  <si>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</si>
  <si>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</si>
  <si>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</si>
  <si>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</si>
  <si>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</si>
  <si>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</si>
  <si>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</si>
  <si>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</si>
  <si>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</si>
  <si>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</si>
  <si>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</si>
  <si>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</si>
  <si>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</si>
  <si>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</si>
  <si>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</si>
  <si>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</si>
  <si>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</si>
  <si>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</si>
  <si>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</si>
  <si>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</si>
  <si>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</si>
  <si>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</si>
  <si>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</si>
  <si>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</si>
  <si>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</si>
  <si>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</si>
  <si>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</si>
  <si>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</si>
  <si>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</si>
  <si>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</si>
  <si>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</si>
  <si>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</si>
  <si>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</si>
  <si>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</si>
  <si>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</si>
  <si>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</si>
  <si>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</si>
  <si>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</si>
  <si>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</si>
  <si>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</si>
  <si>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</si>
  <si>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</si>
  <si>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</si>
  <si>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</si>
  <si>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</si>
  <si>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</si>
  <si>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</si>
  <si>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</si>
  <si>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</si>
  <si>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</si>
  <si>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</si>
  <si>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</si>
  <si>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</si>
  <si>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</si>
  <si>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</si>
  <si>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</si>
  <si>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</si>
  <si>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</si>
  <si>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</si>
  <si>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</si>
  <si>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</si>
  <si>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</si>
  <si>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</si>
  <si>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</si>
  <si>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</si>
  <si>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</si>
  <si>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</si>
  <si>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</si>
  <si>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</si>
  <si>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</si>
  <si>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</si>
  <si>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</si>
  <si>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</si>
  <si>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</si>
  <si>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</si>
  <si>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</si>
  <si>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</si>
  <si>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</si>
  <si>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</si>
  <si>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</si>
  <si>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</si>
  <si>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</si>
  <si>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</si>
  <si>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</si>
  <si>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</si>
  <si>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</si>
  <si>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</si>
  <si>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</si>
  <si>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</si>
  <si>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</si>
  <si>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</si>
  <si>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</si>
  <si>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</si>
  <si>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</si>
  <si>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</si>
  <si>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</si>
  <si>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</si>
  <si>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</si>
  <si>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</si>
  <si>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</si>
  <si>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</si>
  <si>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</si>
  <si>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</si>
  <si>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</si>
  <si>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</si>
  <si>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</si>
  <si>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</si>
  <si>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</si>
  <si>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</si>
  <si>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</si>
  <si>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</si>
  <si>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</si>
  <si>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</si>
  <si>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</si>
  <si>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</si>
  <si>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</si>
  <si>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</si>
  <si>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</si>
  <si>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</si>
  <si>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</si>
  <si>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</si>
  <si>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</si>
  <si>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</si>
  <si>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</si>
  <si>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</si>
  <si>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</si>
  <si>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</si>
  <si>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</si>
  <si>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</si>
  <si>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</si>
  <si>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</si>
  <si>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</si>
  <si>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</si>
  <si>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</si>
  <si>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</si>
  <si>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</si>
  <si>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</si>
  <si>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</si>
  <si>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</si>
  <si>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</si>
  <si>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</si>
  <si>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</si>
  <si>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</si>
  <si>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</si>
  <si>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</si>
  <si>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</si>
  <si>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</si>
  <si>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</si>
  <si>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</si>
  <si>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</si>
  <si>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</si>
  <si>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</si>
  <si>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</si>
  <si>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</si>
  <si>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</si>
  <si>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</si>
  <si>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</si>
  <si>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</si>
  <si>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</si>
  <si>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</si>
  <si>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</si>
  <si>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</si>
  <si>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</si>
  <si>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</si>
  <si>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</si>
  <si>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</si>
  <si>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</si>
  <si>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</si>
  <si>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</si>
  <si>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</si>
  <si>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</si>
  <si>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</si>
  <si>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</si>
  <si>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</si>
  <si>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</si>
  <si>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</si>
  <si>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</si>
  <si>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</si>
  <si>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</si>
  <si>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</si>
  <si>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</si>
  <si>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</si>
  <si>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</si>
  <si>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</si>
  <si>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</si>
  <si>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</si>
  <si>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</si>
  <si>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</si>
  <si>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</si>
  <si>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</si>
  <si>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</si>
  <si>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</si>
  <si>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</si>
  <si>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</si>
  <si>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</si>
  <si>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</si>
  <si>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</si>
  <si>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</si>
  <si>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</si>
  <si>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</si>
  <si>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</si>
  <si>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</si>
  <si>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</si>
  <si>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</si>
  <si>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</si>
  <si>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</si>
  <si>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</si>
  <si>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</si>
  <si>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</si>
  <si>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</si>
  <si>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</si>
  <si>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</si>
  <si>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</si>
  <si>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</si>
  <si>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</si>
  <si>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</si>
  <si>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</si>
  <si>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</si>
  <si>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</si>
  <si>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</si>
  <si>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</si>
  <si>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</si>
  <si>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</si>
  <si>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</si>
  <si>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</si>
  <si>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</si>
  <si>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</si>
  <si>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</si>
  <si>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</si>
  <si>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</si>
  <si>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</si>
  <si>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</si>
  <si>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</si>
  <si>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</si>
  <si>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</si>
  <si>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</si>
  <si>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</si>
  <si>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</si>
  <si>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</si>
  <si>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</si>
  <si>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</si>
  <si>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</si>
  <si>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</si>
  <si>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</si>
  <si>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</si>
  <si>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</si>
  <si>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</si>
  <si>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</si>
  <si>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</si>
  <si>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</si>
  <si>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</si>
  <si>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</si>
  <si>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</si>
  <si>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</si>
  <si>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</si>
  <si>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</si>
  <si>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</si>
  <si>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</si>
  <si>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</si>
  <si>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</si>
  <si>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</si>
  <si>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</si>
  <si>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</si>
  <si>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</si>
  <si>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</si>
  <si>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</si>
  <si>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</si>
  <si>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</si>
  <si>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</si>
  <si>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</si>
  <si>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</si>
  <si>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</si>
  <si>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</si>
  <si>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</si>
  <si>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</si>
  <si>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</si>
  <si>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</si>
  <si>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</si>
  <si>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</si>
  <si>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</si>
  <si>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</si>
  <si>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</si>
  <si>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</si>
  <si>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</si>
  <si>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</si>
  <si>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</si>
  <si>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</si>
  <si>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</si>
  <si>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</si>
  <si>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</si>
  <si>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</si>
  <si>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</si>
  <si>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</si>
  <si>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</si>
  <si>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</si>
  <si>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</si>
  <si>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</si>
  <si>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</si>
  <si>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</si>
  <si>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</si>
  <si>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</si>
  <si>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</si>
  <si>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</si>
  <si>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</si>
  <si>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</si>
  <si>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</si>
  <si>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</si>
  <si>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</si>
  <si>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</si>
  <si>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</si>
  <si>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</si>
  <si>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</si>
  <si>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</si>
  <si>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</si>
  <si>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</si>
  <si>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</si>
  <si>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</si>
  <si>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</si>
  <si>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</si>
  <si>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</si>
  <si>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</si>
  <si>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</si>
  <si>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</si>
  <si>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</si>
  <si>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</si>
  <si>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</si>
  <si>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</si>
  <si>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</si>
  <si>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</si>
  <si>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</si>
  <si>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</si>
  <si>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</si>
  <si>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</si>
  <si>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</si>
  <si>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</si>
  <si>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</si>
  <si>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</si>
  <si>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</si>
  <si>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</si>
  <si>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</si>
  <si>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</si>
  <si>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</si>
  <si>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</si>
  <si>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</si>
  <si>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</si>
  <si>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</si>
  <si>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</si>
  <si>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</si>
  <si>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</si>
  <si>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</si>
  <si>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</si>
  <si>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</si>
  <si>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</si>
  <si>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</si>
  <si>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</si>
  <si>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</si>
  <si>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</si>
  <si>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</si>
  <si>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</si>
  <si>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</si>
  <si>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</si>
  <si>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</si>
  <si>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</si>
  <si>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</si>
  <si>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</si>
  <si>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</si>
  <si>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</si>
  <si>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</si>
  <si>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</si>
  <si>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</si>
  <si>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</si>
  <si>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</si>
  <si>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</si>
  <si>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</si>
  <si>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</si>
  <si>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</si>
  <si>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</si>
  <si>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</si>
  <si>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</si>
  <si>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</si>
  <si>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</si>
  <si>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</si>
  <si>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</si>
  <si>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</si>
  <si>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</si>
  <si>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</si>
  <si>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</si>
  <si>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</si>
  <si>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</si>
  <si>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</si>
  <si>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</si>
  <si>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</si>
  <si>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</si>
  <si>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</si>
  <si>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</si>
  <si>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</si>
  <si>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</si>
  <si>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</si>
  <si>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</si>
  <si>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</si>
  <si>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</si>
  <si>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</si>
  <si>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</si>
  <si>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</si>
  <si>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</si>
  <si>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</si>
  <si>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</si>
  <si>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</si>
  <si>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</si>
  <si>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</si>
  <si>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</si>
  <si>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</si>
  <si>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</si>
  <si>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</si>
  <si>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</si>
  <si>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</si>
  <si>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</si>
  <si>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</si>
  <si>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</si>
  <si>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</si>
  <si>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</si>
  <si>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</si>
  <si>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</si>
  <si>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</si>
  <si>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</si>
  <si>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</si>
  <si>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</si>
  <si>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</si>
  <si>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</si>
  <si>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</si>
  <si>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</si>
  <si>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</si>
  <si>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</si>
  <si>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</si>
  <si>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</si>
  <si>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</si>
  <si>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</si>
  <si>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</si>
  <si>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</si>
  <si>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</si>
  <si>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</si>
  <si>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</si>
  <si>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</si>
  <si>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</si>
  <si>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</si>
  <si>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</si>
  <si>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</si>
  <si>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</si>
  <si>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</si>
  <si>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</si>
  <si>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</si>
  <si>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</si>
  <si>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</si>
  <si>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</si>
  <si>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</si>
  <si>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</si>
  <si>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</si>
  <si>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</si>
  <si>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</si>
  <si>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</si>
  <si>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</si>
  <si>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</si>
  <si>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</si>
  <si>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</si>
  <si>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</si>
  <si>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</si>
  <si>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</si>
  <si>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</si>
  <si>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</si>
  <si>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</si>
  <si>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</si>
  <si>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</si>
  <si>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</si>
  <si>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</si>
  <si>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</si>
  <si>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</si>
  <si>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</si>
  <si>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</si>
  <si>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</si>
  <si>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</si>
  <si>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</si>
  <si>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</si>
  <si>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</si>
  <si>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</si>
  <si>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</si>
  <si>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</si>
  <si>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</si>
  <si>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</si>
  <si>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</si>
  <si>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</si>
  <si>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</si>
  <si>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</si>
  <si>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</si>
  <si>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</si>
  <si>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</si>
  <si>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</si>
  <si>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</si>
  <si>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</si>
  <si>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</si>
  <si>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</si>
  <si>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</si>
  <si>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</si>
  <si>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</si>
  <si>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</si>
  <si>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</si>
  <si>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</si>
  <si>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</si>
  <si>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</si>
  <si>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</si>
  <si>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</si>
  <si>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</si>
  <si>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</si>
  <si>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</si>
  <si>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</si>
  <si>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</si>
  <si>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</si>
  <si>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</si>
  <si>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</si>
  <si>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</si>
  <si>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</si>
  <si>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</si>
  <si>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</si>
  <si>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</si>
  <si>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</si>
  <si>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</si>
  <si>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</si>
  <si>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</si>
  <si>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</si>
  <si>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</si>
  <si>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</si>
  <si>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</si>
  <si>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</si>
  <si>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</si>
  <si>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</si>
  <si>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</si>
  <si>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</si>
  <si>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</si>
  <si>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</si>
  <si>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</si>
  <si>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</si>
  <si>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</si>
  <si>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</si>
  <si>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</si>
  <si>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</si>
  <si>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</si>
  <si>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</si>
  <si>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</si>
  <si>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</si>
  <si>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</si>
  <si>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</si>
  <si>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</si>
  <si>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</si>
  <si>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</si>
  <si>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</si>
  <si>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</si>
  <si>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</si>
  <si>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</si>
  <si>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</si>
  <si>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</si>
  <si>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</si>
  <si>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</si>
  <si>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</si>
  <si>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</si>
  <si>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</si>
  <si>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</si>
  <si>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</si>
  <si>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</si>
  <si>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</si>
  <si>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</si>
  <si>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</si>
  <si>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</si>
  <si>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</si>
  <si>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</si>
  <si>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</si>
  <si>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</si>
  <si>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</si>
  <si>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</si>
  <si>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</si>
  <si>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</si>
  <si>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</si>
  <si>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</si>
  <si>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</si>
  <si>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</si>
  <si>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</si>
  <si>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</si>
  <si>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</si>
  <si>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</si>
  <si>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</si>
  <si>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</si>
  <si>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</si>
  <si>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</si>
  <si>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</si>
  <si>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</si>
  <si>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</si>
  <si>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</si>
  <si>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</si>
  <si>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</si>
  <si>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</si>
  <si>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</si>
  <si>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</si>
  <si>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</si>
  <si>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</si>
  <si>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</si>
  <si>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</si>
  <si>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</si>
  <si>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</si>
  <si>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</si>
  <si>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</si>
  <si>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</si>
  <si>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</si>
  <si>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</si>
  <si>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</si>
  <si>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</si>
  <si>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</si>
  <si>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</si>
  <si>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</si>
  <si>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</si>
  <si>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</si>
  <si>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</si>
  <si>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</si>
  <si>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</si>
  <si>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</si>
  <si>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</si>
  <si>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</si>
  <si>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</si>
  <si>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</si>
  <si>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</si>
  <si>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</si>
  <si>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</si>
  <si>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</si>
  <si>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</si>
  <si>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</si>
  <si>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</si>
  <si>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</si>
  <si>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</si>
  <si>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</si>
  <si>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</si>
  <si>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</si>
  <si>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</si>
  <si>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</si>
  <si>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</si>
  <si>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</si>
  <si>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</si>
  <si>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</si>
  <si>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</si>
  <si>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</si>
  <si>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</si>
  <si>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</si>
  <si>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</si>
  <si>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</si>
  <si>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</si>
  <si>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</si>
  <si>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</si>
  <si>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</si>
  <si>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</si>
  <si>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</si>
  <si>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</si>
  <si>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</si>
  <si>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</si>
  <si>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</si>
  <si>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</si>
  <si>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</si>
  <si>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</si>
  <si>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</si>
  <si>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</si>
  <si>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</si>
  <si>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</si>
  <si>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</si>
  <si>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</si>
  <si>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</si>
  <si>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</si>
  <si>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</si>
  <si>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</si>
  <si>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</si>
  <si>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</si>
  <si>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</si>
  <si>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</si>
  <si>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</si>
  <si>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</si>
  <si>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</si>
  <si>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</si>
  <si>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</si>
  <si>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</si>
  <si>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</si>
  <si>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</si>
  <si>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</si>
  <si>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</si>
  <si>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</si>
  <si>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</si>
  <si>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</si>
  <si>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</si>
  <si>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</si>
  <si>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</si>
  <si>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</si>
  <si>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</si>
  <si>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</si>
  <si>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</si>
  <si>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</si>
  <si>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</si>
  <si>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</si>
  <si>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</si>
  <si>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</si>
  <si>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</si>
  <si>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</si>
  <si>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</si>
  <si>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</si>
  <si>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</si>
  <si>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</si>
  <si>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</si>
  <si>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</si>
  <si>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</si>
  <si>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</si>
  <si>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</si>
  <si>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</si>
  <si>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</si>
  <si>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</si>
  <si>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</si>
  <si>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</si>
  <si>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</si>
  <si>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</si>
  <si>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</si>
  <si>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</si>
  <si>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</si>
  <si>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</si>
  <si>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</si>
  <si>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</si>
  <si>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</si>
  <si>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</si>
  <si>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</si>
  <si>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</si>
  <si>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</si>
  <si>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</si>
  <si>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</si>
  <si>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</si>
  <si>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</si>
  <si>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</si>
  <si>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</si>
  <si>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</si>
  <si>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</si>
  <si>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</si>
  <si>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</si>
  <si>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</si>
  <si>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</si>
  <si>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</si>
  <si>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</si>
  <si>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</si>
  <si>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</si>
  <si>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</si>
  <si>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</si>
  <si>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</si>
  <si>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</si>
  <si>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</si>
  <si>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</si>
  <si>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</si>
  <si>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</si>
  <si>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</si>
  <si>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</si>
  <si>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</si>
  <si>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</si>
  <si>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</si>
  <si>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</si>
  <si>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</si>
  <si>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</si>
  <si>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</si>
  <si>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</si>
  <si>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</si>
  <si>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</si>
  <si>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</si>
  <si>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</si>
  <si>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</si>
  <si>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</si>
  <si>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</si>
  <si>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</si>
  <si>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</si>
  <si>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</si>
  <si>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</si>
  <si>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</si>
  <si>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</si>
  <si>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</si>
  <si>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</si>
  <si>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</si>
  <si>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</si>
  <si>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</si>
  <si>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</si>
  <si>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</si>
  <si>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</si>
  <si>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</si>
  <si>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</si>
  <si>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</si>
  <si>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</si>
  <si>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</si>
  <si>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</si>
  <si>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</si>
  <si>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</si>
  <si>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</si>
  <si>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</si>
  <si>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</si>
  <si>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</si>
  <si>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</si>
  <si>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</si>
  <si>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</si>
  <si>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</si>
  <si>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</si>
  <si>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</si>
  <si>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</si>
  <si>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</si>
  <si>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</si>
  <si>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</si>
  <si>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</si>
  <si>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</si>
  <si>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</si>
  <si>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</si>
  <si>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</si>
  <si>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</si>
  <si>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</si>
  <si>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</si>
  <si>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</si>
  <si>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</si>
  <si>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</si>
  <si>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</si>
  <si>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</si>
  <si>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</si>
  <si>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</si>
  <si>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</si>
  <si>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</si>
  <si>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</si>
  <si>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</si>
  <si>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</si>
  <si>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</si>
  <si>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</si>
  <si>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</si>
  <si>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</si>
  <si>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</si>
  <si>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</si>
  <si>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</si>
  <si>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</si>
  <si>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</si>
  <si>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</si>
  <si>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</si>
  <si>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</si>
  <si>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</si>
  <si>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</si>
  <si>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</si>
  <si>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</si>
  <si>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</si>
  <si>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</si>
  <si>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</si>
  <si>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</si>
  <si>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</si>
  <si>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</si>
  <si>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</si>
  <si>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</si>
  <si>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</si>
  <si>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</si>
  <si>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</si>
  <si>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</si>
  <si>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</si>
  <si>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</si>
  <si>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</si>
  <si>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</si>
  <si>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</si>
  <si>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</si>
  <si>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</si>
  <si>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</si>
  <si>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</si>
  <si>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</si>
  <si>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</si>
  <si>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</si>
  <si>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</si>
  <si>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</si>
  <si>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</si>
  <si>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</si>
  <si>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</si>
  <si>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</si>
  <si>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</si>
  <si>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</si>
  <si>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</si>
  <si>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</si>
  <si>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</si>
  <si>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</si>
  <si>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</si>
  <si>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</si>
  <si>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</si>
  <si>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</si>
  <si>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</si>
  <si>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</si>
  <si>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</si>
  <si>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</si>
  <si>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</si>
  <si>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</si>
  <si>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</si>
  <si>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</si>
  <si>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</si>
  <si>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</si>
  <si>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</si>
  <si>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</si>
  <si>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</si>
  <si>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</si>
  <si>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</si>
  <si>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</si>
  <si>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</si>
  <si>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</si>
  <si>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</si>
  <si>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</si>
  <si>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</si>
  <si>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</si>
  <si>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</si>
  <si>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</si>
  <si>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</si>
  <si>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</si>
  <si>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</si>
  <si>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</si>
  <si>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</si>
  <si>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</si>
  <si>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</si>
  <si>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</si>
  <si>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</si>
  <si>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</si>
  <si>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</si>
  <si>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</si>
  <si>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</si>
  <si>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</si>
  <si>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</si>
  <si>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</si>
  <si>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</si>
  <si>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</si>
  <si>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</si>
  <si>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</si>
  <si>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</si>
  <si>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</si>
  <si>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</si>
  <si>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</si>
  <si>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</si>
  <si>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</si>
  <si>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</si>
  <si>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</si>
  <si>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</si>
  <si>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</si>
  <si>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</si>
  <si>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</si>
  <si>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</si>
  <si>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</si>
  <si>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</si>
  <si>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</si>
  <si>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</si>
  <si>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</si>
  <si>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</si>
  <si>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</si>
  <si>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</si>
  <si>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</si>
  <si>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</si>
  <si>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</si>
  <si>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</si>
  <si>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</si>
  <si>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</si>
  <si>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</si>
  <si>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</si>
  <si>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</si>
  <si>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</si>
  <si>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</si>
  <si>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</si>
  <si>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</si>
  <si>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</si>
  <si>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</si>
  <si>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</si>
  <si>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</si>
  <si>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</si>
  <si>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</si>
  <si>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</si>
  <si>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</si>
  <si>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</si>
  <si>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</si>
  <si>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</si>
  <si>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</si>
  <si>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</si>
  <si>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</si>
  <si>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</si>
  <si>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</si>
  <si>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</si>
  <si>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</si>
  <si>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</si>
  <si>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</si>
  <si>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</si>
  <si>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</si>
  <si>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</si>
  <si>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</si>
  <si>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</si>
  <si>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</si>
  <si>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</si>
  <si>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</si>
  <si>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</si>
  <si>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</si>
  <si>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</si>
  <si>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</si>
  <si>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</si>
  <si>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</si>
  <si>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</si>
  <si>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</si>
  <si>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</si>
  <si>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</si>
  <si>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</si>
  <si>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</si>
  <si>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</si>
  <si>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</si>
  <si>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</si>
  <si>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</si>
  <si>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</si>
  <si>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</si>
  <si>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</si>
  <si>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</si>
  <si>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</si>
  <si>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</si>
  <si>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</si>
  <si>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</si>
  <si>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</si>
  <si>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</si>
  <si>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</si>
  <si>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</si>
  <si>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</si>
  <si>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</si>
  <si>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</si>
  <si>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</si>
  <si>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</si>
  <si>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</si>
  <si>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</si>
  <si>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</si>
  <si>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</si>
  <si>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</si>
  <si>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</si>
  <si>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</si>
  <si>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</si>
  <si>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</si>
  <si>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</si>
  <si>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</si>
  <si>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</si>
  <si>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</si>
  <si>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</si>
  <si>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</si>
  <si>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</si>
  <si>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</si>
  <si>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</si>
  <si>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</si>
  <si>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</si>
  <si>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</si>
  <si>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</si>
  <si>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</si>
  <si>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</si>
  <si>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</si>
  <si>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</si>
  <si>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</si>
  <si>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</si>
  <si>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</si>
  <si>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</si>
  <si>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</si>
  <si>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</si>
  <si>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</si>
  <si>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</si>
  <si>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</si>
  <si>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</si>
  <si>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</si>
  <si>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</si>
  <si>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</si>
  <si>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</si>
  <si>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</si>
  <si>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</si>
  <si>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</si>
  <si>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</si>
  <si>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</si>
  <si>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</si>
  <si>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</si>
  <si>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</si>
  <si>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</si>
  <si>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</si>
  <si>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</si>
  <si>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</si>
  <si>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</si>
  <si>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</si>
  <si>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</si>
  <si>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</si>
  <si>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</si>
  <si>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</si>
  <si>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</si>
  <si>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</si>
  <si>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</si>
  <si>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</si>
  <si>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</si>
  <si>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</si>
  <si>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</si>
  <si>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</si>
  <si>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</si>
  <si>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</si>
  <si>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</si>
  <si>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</si>
  <si>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</si>
  <si>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</si>
  <si>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</si>
  <si>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</si>
  <si>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</si>
  <si>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</si>
  <si>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</si>
  <si>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</si>
  <si>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</si>
  <si>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</si>
  <si>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</si>
  <si>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</si>
  <si>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</si>
  <si>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</si>
  <si>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</si>
  <si>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</si>
  <si>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</si>
  <si>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</si>
  <si>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</si>
  <si>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</si>
  <si>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</si>
  <si>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</si>
  <si>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</si>
  <si>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</si>
  <si>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</si>
  <si>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</si>
  <si>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</si>
  <si>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</si>
  <si>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</si>
  <si>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</si>
  <si>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</si>
  <si>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</si>
  <si>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</si>
  <si>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</si>
  <si>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</si>
  <si>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</si>
  <si>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</si>
  <si>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</si>
  <si>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</si>
  <si>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</si>
  <si>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</si>
  <si>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</si>
  <si>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</si>
  <si>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</si>
  <si>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</si>
  <si>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</si>
  <si>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</si>
  <si>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</si>
  <si>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</si>
  <si>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</si>
  <si>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</si>
  <si>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</si>
  <si>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</si>
  <si>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</si>
  <si>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</si>
  <si>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</si>
  <si>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</si>
  <si>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</si>
  <si>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</si>
  <si>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</si>
  <si>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</si>
  <si>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</si>
  <si>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</si>
  <si>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</si>
  <si>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</si>
  <si>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</si>
  <si>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</si>
  <si>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</si>
  <si>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</si>
  <si>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</si>
  <si>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</si>
  <si>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</si>
  <si>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</si>
  <si>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</si>
  <si>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</si>
  <si>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</si>
  <si>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</si>
  <si>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</si>
  <si>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</si>
  <si>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</si>
  <si>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</si>
  <si>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</si>
  <si>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</si>
  <si>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</si>
  <si>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</si>
  <si>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</si>
  <si>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</si>
  <si>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</si>
  <si>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</si>
  <si>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</si>
  <si>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</si>
  <si>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</si>
  <si>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</si>
  <si>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</si>
  <si>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</si>
  <si>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</si>
  <si>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</si>
  <si>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</si>
  <si>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</si>
  <si>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</si>
  <si>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</si>
  <si>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</si>
  <si>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</si>
  <si>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</si>
  <si>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</si>
  <si>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</si>
  <si>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</si>
  <si>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</si>
  <si>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</si>
  <si>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</si>
  <si>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</si>
  <si>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</si>
  <si>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</si>
  <si>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</si>
  <si>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</si>
  <si>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</si>
  <si>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</si>
  <si>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</si>
  <si>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</si>
  <si>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</si>
  <si>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</si>
  <si>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</si>
  <si>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</si>
  <si>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</si>
  <si>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</si>
  <si>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</si>
  <si>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</si>
  <si>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</si>
  <si>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</si>
  <si>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</si>
  <si>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</si>
  <si>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</si>
  <si>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</si>
  <si>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</si>
  <si>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</si>
  <si>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</si>
  <si>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</si>
  <si>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</si>
  <si>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</si>
  <si>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</si>
  <si>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</si>
  <si>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</si>
  <si>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</si>
  <si>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</si>
  <si>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</si>
  <si>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</si>
  <si>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</si>
  <si>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</si>
  <si>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</si>
  <si>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</si>
  <si>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</si>
  <si>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</si>
  <si>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</si>
  <si>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</si>
  <si>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</si>
  <si>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</si>
  <si>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</si>
  <si>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</si>
  <si>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</si>
  <si>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</si>
  <si>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</si>
  <si>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</si>
  <si>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</si>
  <si>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</si>
  <si>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</si>
  <si>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</si>
  <si>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</si>
  <si>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</si>
  <si>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</si>
  <si>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</si>
  <si>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</si>
  <si>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</si>
  <si>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</si>
  <si>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</si>
  <si>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</si>
  <si>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</si>
  <si>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</si>
  <si>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</si>
  <si>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</si>
  <si>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</si>
  <si>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</si>
  <si>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</si>
  <si>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</si>
  <si>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</si>
  <si>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</si>
  <si>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</si>
  <si>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</si>
  <si>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</si>
  <si>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</si>
  <si>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</si>
  <si>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</si>
  <si>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</si>
  <si>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</si>
  <si>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</si>
  <si>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</si>
  <si>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</si>
  <si>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</si>
  <si>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</si>
  <si>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</si>
  <si>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</si>
  <si>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</si>
  <si>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</si>
  <si>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</si>
  <si>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</si>
  <si>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</si>
  <si>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</si>
  <si>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</si>
  <si>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</si>
  <si>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</si>
  <si>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</si>
  <si>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</si>
  <si>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</si>
  <si>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</si>
  <si>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</si>
  <si>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</si>
  <si>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</si>
  <si>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</si>
  <si>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</si>
  <si>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</si>
  <si>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</si>
  <si>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</si>
  <si>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</si>
  <si>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</si>
  <si>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</si>
  <si>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</si>
  <si>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</si>
  <si>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</si>
  <si>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</si>
  <si>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</si>
  <si>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</si>
  <si>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</si>
  <si>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</si>
  <si>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</si>
  <si>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</si>
  <si>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</si>
  <si>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</si>
  <si>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</si>
  <si>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</si>
  <si>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</si>
  <si>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</si>
  <si>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</si>
  <si>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</si>
  <si>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</si>
  <si>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</si>
  <si>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</si>
  <si>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</si>
  <si>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</si>
  <si>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</si>
  <si>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</si>
  <si>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</si>
  <si>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</si>
  <si>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</si>
  <si>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</si>
  <si>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</si>
  <si>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</si>
  <si>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</si>
  <si>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</si>
  <si>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</si>
  <si>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</si>
  <si>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</si>
  <si>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</si>
  <si>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</si>
  <si>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</si>
  <si>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</si>
  <si>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</si>
  <si>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</si>
  <si>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</si>
  <si>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</si>
  <si>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</si>
  <si>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</si>
  <si>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</si>
  <si>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</si>
  <si>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</si>
  <si>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</si>
  <si>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</si>
  <si>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</si>
  <si>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</si>
  <si>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</si>
  <si>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</si>
  <si>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</si>
  <si>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</si>
  <si>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</si>
  <si>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</si>
  <si>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</si>
  <si>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</si>
  <si>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</si>
  <si>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</si>
  <si>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</si>
  <si>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</si>
  <si>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</si>
  <si>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</si>
  <si>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</si>
  <si>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</si>
  <si>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</si>
  <si>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</si>
  <si>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</si>
  <si>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</si>
  <si>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</si>
  <si>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</si>
  <si>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</si>
  <si>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</si>
  <si>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</si>
  <si>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</si>
  <si>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</si>
  <si>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</si>
  <si>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</si>
  <si>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</si>
  <si>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</si>
  <si>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</si>
  <si>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</si>
  <si>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</si>
  <si>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</si>
  <si>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</si>
  <si>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</si>
  <si>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</si>
  <si>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</si>
  <si>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</si>
  <si>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</si>
  <si>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</si>
  <si>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</si>
  <si>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</si>
  <si>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</si>
  <si>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</si>
  <si>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</si>
  <si>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</si>
  <si>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</si>
  <si>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</si>
  <si>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</si>
  <si>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</si>
  <si>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</si>
  <si>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</si>
  <si>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</si>
  <si>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</si>
  <si>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</si>
  <si>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</si>
  <si>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</si>
  <si>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</si>
  <si>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</si>
  <si>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</si>
  <si>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</si>
  <si>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</si>
  <si>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</si>
  <si>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</si>
  <si>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</si>
  <si>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</si>
  <si>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</si>
  <si>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</si>
  <si>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</si>
  <si>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</si>
  <si>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</si>
  <si>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</si>
  <si>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</si>
  <si>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</si>
  <si>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</si>
  <si>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</si>
  <si>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</si>
  <si>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</si>
  <si>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</si>
  <si>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</si>
  <si>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</si>
  <si>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</si>
  <si>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</si>
  <si>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</si>
  <si>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</si>
  <si>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</si>
  <si>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</si>
  <si>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</si>
  <si>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</si>
  <si>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</si>
  <si>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</si>
  <si>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</si>
  <si>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</si>
  <si>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</si>
  <si>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</si>
  <si>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</si>
  <si>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</si>
  <si>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</si>
  <si>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</si>
  <si>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</si>
  <si>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</si>
  <si>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</si>
  <si>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</si>
  <si>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</si>
  <si>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</si>
  <si>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</si>
  <si>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</si>
  <si>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</si>
  <si>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</si>
  <si>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</si>
  <si>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</si>
  <si>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</si>
  <si>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</si>
  <si>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</si>
  <si>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</si>
  <si>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</si>
  <si>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</si>
  <si>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</si>
  <si>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</si>
  <si>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</si>
  <si>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</si>
  <si>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</si>
  <si>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</si>
  <si>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</si>
  <si>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</si>
  <si>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</si>
  <si>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</si>
  <si>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</si>
  <si>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</si>
  <si>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</si>
  <si>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</si>
  <si>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</si>
  <si>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</si>
  <si>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</si>
  <si>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</si>
  <si>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</si>
  <si>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</si>
  <si>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</si>
  <si>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</si>
  <si>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</si>
  <si>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</si>
  <si>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</si>
  <si>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</si>
  <si>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</si>
  <si>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</si>
  <si>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</si>
  <si>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</si>
  <si>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</si>
  <si>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</si>
  <si>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</si>
  <si>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</si>
  <si>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</si>
  <si>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</si>
  <si>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</si>
  <si>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</si>
  <si>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</si>
  <si>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</si>
  <si>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</si>
  <si>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</si>
  <si>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</si>
  <si>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</si>
  <si>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</si>
  <si>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</si>
  <si>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</si>
  <si>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</si>
  <si>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</si>
  <si>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</si>
  <si>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</si>
  <si>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</si>
  <si>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</si>
  <si>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</si>
  <si>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</si>
  <si>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</si>
  <si>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</si>
  <si>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</si>
  <si>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</si>
  <si>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</si>
  <si>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</si>
  <si>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</si>
  <si>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</si>
  <si>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</si>
  <si>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</si>
  <si>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</si>
  <si>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</si>
  <si>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</si>
  <si>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</si>
  <si>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</si>
  <si>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</si>
  <si>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</si>
  <si>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</si>
  <si>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</si>
  <si>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</si>
  <si>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</si>
  <si>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</si>
  <si>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</si>
  <si>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</si>
  <si>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</si>
  <si>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</si>
  <si>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</si>
  <si>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</si>
  <si>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</si>
  <si>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</si>
  <si>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</si>
  <si>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</si>
  <si>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</si>
  <si>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</si>
  <si>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</si>
  <si>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</si>
  <si>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</si>
  <si>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</si>
  <si>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</si>
  <si>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</si>
  <si>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</si>
  <si>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</si>
  <si>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</si>
  <si>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</si>
  <si>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</si>
  <si>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</si>
  <si>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</si>
  <si>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</si>
  <si>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</si>
  <si>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</si>
  <si>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</si>
  <si>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</si>
  <si>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</si>
  <si>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</si>
  <si>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</si>
  <si>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</si>
  <si>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</si>
  <si>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</si>
  <si>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</si>
  <si>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</si>
  <si>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</si>
  <si>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</si>
  <si>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</si>
  <si>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</si>
  <si>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</si>
  <si>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</si>
  <si>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</si>
  <si>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</si>
  <si>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</si>
  <si>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</si>
  <si>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</si>
  <si>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</si>
  <si>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</si>
  <si>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</si>
  <si>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</si>
  <si>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</si>
  <si>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</si>
  <si>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</si>
  <si>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</si>
  <si>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</si>
  <si>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</si>
  <si>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</si>
  <si>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</si>
  <si>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</si>
  <si>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</si>
  <si>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</si>
  <si>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</si>
  <si>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</si>
  <si>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</si>
  <si>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</si>
  <si>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</si>
  <si>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</si>
  <si>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</si>
  <si>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</si>
  <si>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</si>
  <si>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</si>
  <si>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</si>
  <si>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</si>
  <si>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</si>
  <si>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</si>
  <si>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</si>
  <si>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</si>
  <si>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</si>
  <si>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</si>
  <si>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</si>
  <si>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</si>
  <si>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</si>
  <si>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</si>
  <si>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</si>
  <si>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</si>
  <si>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</si>
  <si>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</si>
  <si>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</si>
  <si>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</si>
  <si>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</si>
  <si>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</si>
  <si>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</si>
  <si>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</si>
  <si>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</si>
  <si>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</si>
  <si>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</si>
  <si>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</si>
  <si>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</si>
  <si>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</si>
  <si>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</si>
  <si>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</si>
  <si>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</si>
  <si>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</si>
  <si>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</si>
  <si>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</si>
  <si>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</si>
  <si>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</si>
  <si>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</si>
  <si>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</si>
  <si>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</si>
  <si>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</si>
  <si>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</si>
  <si>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</si>
  <si>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</si>
  <si>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</si>
  <si>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</si>
  <si>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</si>
  <si>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</si>
  <si>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</si>
  <si>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</si>
  <si>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</si>
  <si>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</si>
  <si>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</si>
  <si>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</si>
  <si>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</si>
  <si>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</si>
  <si>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</si>
  <si>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</si>
  <si>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</si>
  <si>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</si>
  <si>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</si>
  <si>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</si>
  <si>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</si>
  <si>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</si>
  <si>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</si>
  <si>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</si>
  <si>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</si>
  <si>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</si>
  <si>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</si>
  <si>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</si>
  <si>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</si>
  <si>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</si>
  <si>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</si>
  <si>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</si>
  <si>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</si>
  <si>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</si>
  <si>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</si>
  <si>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</si>
  <si>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</si>
  <si>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</si>
  <si>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</si>
  <si>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</si>
  <si>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</si>
  <si>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</si>
  <si>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</si>
  <si>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</si>
  <si>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</si>
  <si>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</si>
  <si>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</si>
  <si>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</si>
  <si>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</si>
  <si>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</si>
  <si>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</si>
  <si>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</si>
  <si>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</si>
  <si>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</si>
  <si>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</si>
  <si>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</si>
  <si>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</si>
  <si>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</si>
  <si>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</si>
  <si>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</si>
  <si>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</si>
  <si>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</si>
  <si>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</si>
  <si>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</si>
  <si>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</si>
  <si>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</si>
  <si>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</si>
  <si>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</si>
  <si>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</si>
  <si>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</si>
  <si>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</si>
  <si>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</si>
  <si>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</si>
  <si>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</si>
  <si>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</si>
  <si>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</si>
  <si>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</si>
  <si>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</si>
  <si>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</si>
  <si>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</si>
  <si>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</si>
  <si>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</si>
  <si>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</si>
  <si>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</si>
  <si>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</si>
  <si>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</si>
  <si>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</si>
  <si>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</si>
  <si>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</si>
  <si>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</si>
  <si>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</si>
  <si>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</si>
  <si>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</si>
  <si>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</si>
  <si>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</si>
  <si>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</si>
  <si>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</si>
  <si>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</si>
  <si>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</si>
  <si>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</si>
  <si>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</si>
  <si>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</si>
  <si>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</si>
  <si>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</si>
  <si>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</si>
  <si>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</si>
  <si>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</si>
  <si>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</si>
  <si>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</si>
  <si>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</si>
  <si>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</si>
  <si>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</si>
  <si>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</si>
  <si>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</si>
  <si>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</si>
  <si>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</si>
  <si>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</si>
  <si>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</si>
  <si>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</si>
  <si>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</si>
  <si>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</si>
  <si>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</si>
  <si>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</si>
  <si>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</si>
  <si>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</si>
  <si>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</si>
  <si>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</si>
  <si>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</si>
  <si>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</si>
  <si>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</si>
  <si>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</si>
  <si>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</si>
  <si>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</si>
  <si>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</si>
  <si>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</si>
  <si>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</si>
  <si>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</si>
  <si>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</si>
  <si>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</si>
  <si>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</si>
  <si>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</si>
  <si>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</si>
  <si>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</si>
  <si>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</si>
  <si>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</si>
  <si>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</si>
  <si>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</si>
  <si>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</si>
  <si>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</si>
  <si>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</si>
  <si>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</si>
  <si>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</si>
  <si>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</si>
  <si>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</si>
  <si>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</si>
  <si>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</si>
  <si>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</si>
  <si>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</si>
  <si>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</si>
  <si>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</si>
  <si>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</si>
  <si>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</si>
  <si>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</si>
  <si>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</si>
  <si>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</si>
  <si>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</si>
  <si>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</si>
  <si>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</si>
  <si>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</si>
  <si>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</si>
  <si>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</si>
  <si>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</si>
  <si>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</si>
  <si>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</si>
  <si>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</si>
  <si>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</si>
  <si>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</si>
  <si>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</si>
  <si>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</si>
  <si>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</si>
  <si>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</si>
  <si>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</si>
  <si>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</si>
  <si>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</si>
  <si>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</si>
  <si>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</si>
  <si>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</si>
  <si>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</si>
  <si>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</si>
  <si>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</si>
  <si>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</si>
  <si>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</si>
  <si>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</si>
  <si>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</si>
  <si>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</si>
  <si>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</si>
  <si>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</si>
  <si>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</si>
  <si>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</si>
  <si>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</si>
  <si>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</si>
  <si>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</si>
  <si>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</si>
  <si>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</si>
  <si>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</si>
  <si>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</si>
  <si>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</si>
  <si>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</si>
  <si>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</si>
  <si>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</si>
  <si>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</si>
  <si>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</si>
  <si>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</si>
  <si>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</si>
  <si>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</si>
  <si>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</si>
  <si>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</si>
  <si>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</si>
  <si>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</si>
  <si>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</si>
  <si>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</si>
  <si>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</si>
  <si>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</si>
  <si>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</si>
  <si>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</si>
  <si>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</si>
  <si>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</si>
  <si>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</si>
  <si>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</si>
  <si>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</si>
  <si>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</si>
  <si>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</si>
  <si>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</si>
  <si>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</si>
  <si>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</si>
  <si>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</si>
  <si>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</si>
  <si>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</si>
  <si>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</si>
  <si>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</si>
  <si>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</si>
  <si>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</si>
  <si>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</si>
  <si>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</si>
  <si>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</si>
  <si>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</si>
  <si>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</si>
  <si>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</si>
  <si>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</si>
  <si>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</si>
  <si>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</si>
  <si>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</si>
  <si>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</si>
  <si>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</si>
  <si>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</si>
  <si>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</si>
  <si>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</si>
  <si>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</si>
  <si>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</si>
  <si>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</si>
  <si>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</si>
  <si>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</si>
  <si>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</si>
  <si>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</si>
  <si>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</si>
  <si>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</si>
  <si>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</si>
  <si>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</si>
  <si>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</si>
  <si>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</si>
  <si>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</si>
  <si>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</si>
  <si>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</si>
  <si>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</si>
  <si>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</si>
  <si>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</si>
  <si>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</si>
  <si>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</si>
  <si>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</si>
  <si>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</si>
  <si>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</si>
  <si>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</si>
  <si>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</si>
  <si>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</si>
  <si>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</si>
  <si>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</si>
  <si>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</si>
  <si>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</si>
  <si>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</si>
  <si>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</si>
  <si>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</si>
  <si>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</si>
  <si>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</si>
  <si>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</si>
  <si>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</si>
  <si>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</si>
  <si>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</si>
  <si>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</si>
  <si>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</si>
  <si>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</si>
  <si>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</si>
  <si>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</si>
  <si>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</si>
  <si>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</si>
  <si>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</si>
  <si>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</si>
  <si>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</si>
  <si>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</si>
  <si>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</si>
  <si>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</si>
  <si>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</si>
  <si>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</si>
  <si>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</si>
  <si>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</si>
  <si>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</si>
  <si>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</si>
  <si>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</si>
  <si>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</si>
  <si>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</si>
  <si>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</si>
  <si>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</si>
  <si>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</si>
  <si>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</si>
  <si>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</si>
  <si>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</si>
  <si>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</si>
  <si>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</si>
  <si>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</si>
  <si>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</si>
  <si>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</si>
  <si>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</si>
  <si>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</si>
  <si>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</si>
  <si>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</si>
  <si>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</si>
  <si>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</si>
  <si>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</si>
  <si>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</si>
  <si>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</si>
  <si>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</si>
  <si>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</si>
  <si>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</si>
  <si>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</si>
  <si>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</si>
  <si>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</si>
  <si>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</si>
  <si>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</si>
  <si>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</si>
  <si>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</si>
  <si>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</si>
  <si>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</si>
  <si>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</si>
  <si>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</si>
  <si>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</si>
  <si>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</si>
  <si>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</si>
  <si>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</si>
  <si>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</si>
  <si>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</si>
  <si>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</si>
  <si>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</si>
  <si>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</si>
  <si>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</si>
  <si>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</si>
  <si>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</si>
  <si>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</si>
  <si>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</si>
  <si>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</si>
  <si>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</si>
  <si>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</si>
  <si>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</si>
  <si>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</si>
  <si>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</si>
  <si>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</si>
  <si>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</si>
  <si>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</si>
  <si>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</si>
  <si>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</si>
  <si>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</si>
  <si>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</si>
  <si>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</si>
  <si>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</si>
  <si>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</si>
  <si>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</si>
  <si>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</si>
  <si>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</si>
  <si>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</si>
  <si>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</si>
  <si>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</si>
  <si>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</si>
  <si>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</si>
  <si>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</si>
  <si>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</si>
  <si>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</si>
  <si>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</si>
  <si>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</si>
  <si>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</si>
  <si>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</si>
  <si>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</si>
  <si>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</si>
  <si>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</si>
  <si>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</si>
  <si>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</si>
  <si>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</si>
  <si>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</si>
  <si>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</si>
  <si>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</si>
  <si>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</si>
  <si>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</si>
  <si>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</si>
  <si>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</si>
  <si>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</si>
  <si>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</si>
  <si>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</si>
  <si>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</si>
  <si>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</si>
  <si>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</si>
  <si>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</si>
  <si>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</si>
  <si>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</si>
  <si>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</si>
  <si>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</si>
  <si>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</si>
  <si>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</si>
  <si>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</si>
  <si>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</si>
  <si>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</si>
  <si>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</si>
  <si>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</si>
  <si>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</si>
  <si>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</si>
  <si>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</si>
  <si>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</si>
  <si>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</si>
  <si>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</si>
  <si>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</si>
  <si>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</si>
  <si>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</si>
  <si>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</si>
  <si>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</si>
  <si>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</si>
  <si>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</si>
  <si>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</si>
  <si>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</si>
  <si>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</si>
  <si>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</si>
  <si>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</si>
  <si>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</si>
  <si>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</si>
  <si>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</si>
  <si>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</si>
  <si>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</si>
  <si>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</si>
  <si>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</si>
  <si>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</si>
  <si>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</si>
  <si>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</si>
  <si>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</si>
  <si>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</si>
  <si>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</si>
  <si>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</si>
  <si>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</si>
  <si>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</si>
  <si>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</si>
  <si>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</si>
  <si>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</si>
  <si>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</si>
  <si>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</si>
  <si>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</si>
  <si>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</si>
  <si>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</si>
  <si>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</si>
  <si>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</si>
  <si>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</si>
  <si>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</si>
  <si>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</si>
  <si>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</si>
  <si>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</si>
  <si>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</si>
  <si>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</si>
  <si>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</si>
  <si>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</si>
  <si>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</si>
  <si>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</si>
  <si>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</si>
  <si>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</si>
  <si>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</si>
  <si>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</si>
  <si>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</si>
  <si>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</si>
  <si>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</si>
  <si>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</si>
  <si>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</si>
  <si>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</si>
  <si>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</si>
  <si>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</si>
  <si>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</si>
  <si>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</si>
  <si>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</si>
  <si>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</si>
  <si>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</si>
  <si>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</si>
  <si>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</si>
  <si>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</si>
  <si>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</si>
  <si>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</si>
  <si>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</si>
  <si>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</si>
  <si>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</si>
  <si>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</si>
  <si>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</si>
  <si>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</si>
  <si>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</si>
  <si>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</si>
  <si>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</si>
  <si>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</si>
  <si>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</si>
  <si>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</si>
  <si>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</si>
  <si>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</si>
  <si>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</si>
  <si>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</si>
  <si>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</si>
  <si>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</si>
  <si>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</si>
  <si>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</si>
  <si>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</si>
  <si>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</si>
  <si>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</si>
  <si>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</si>
  <si>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</si>
  <si>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</si>
  <si>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</si>
  <si>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</si>
  <si>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</si>
  <si>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</si>
  <si>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</si>
  <si>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</si>
  <si>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</si>
  <si>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</si>
  <si>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</si>
  <si>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</si>
  <si>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</si>
  <si>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</si>
  <si>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</si>
  <si>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</si>
  <si>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</si>
  <si>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</si>
  <si>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</si>
  <si>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</si>
  <si>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</si>
  <si>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</si>
  <si>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</si>
  <si>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</si>
  <si>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</si>
  <si>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</si>
  <si>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</si>
  <si>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</si>
  <si>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</si>
  <si>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</si>
  <si>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</si>
  <si>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</si>
  <si>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</si>
  <si>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</si>
  <si>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</si>
  <si>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</si>
  <si>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</si>
  <si>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</si>
  <si>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</si>
  <si>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</si>
  <si>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</si>
  <si>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</si>
  <si>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</si>
  <si>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</si>
  <si>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</si>
  <si>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</si>
  <si>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</si>
  <si>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</si>
  <si>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</si>
  <si>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</si>
  <si>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</si>
  <si>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</si>
  <si>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</si>
  <si>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</si>
  <si>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</si>
  <si>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</si>
  <si>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</si>
  <si>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</si>
  <si>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</si>
  <si>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</si>
  <si>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</si>
  <si>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</si>
  <si>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</si>
  <si>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</si>
  <si>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</si>
  <si>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</si>
  <si>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</si>
  <si>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</si>
  <si>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</si>
  <si>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</si>
  <si>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</si>
  <si>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</si>
  <si>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</si>
  <si>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</si>
  <si>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</si>
  <si>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</si>
  <si>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</si>
  <si>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</si>
  <si>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</si>
  <si>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</si>
  <si>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</si>
  <si>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</si>
  <si>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</si>
  <si>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</si>
  <si>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</si>
  <si>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</si>
  <si>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</si>
  <si>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</si>
  <si>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</si>
  <si>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</si>
  <si>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</si>
  <si>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</si>
  <si>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</si>
  <si>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</si>
  <si>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</si>
  <si>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</si>
  <si>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</si>
  <si>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</si>
  <si>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</si>
  <si>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</si>
  <si>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</si>
  <si>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</si>
  <si>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</si>
  <si>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</si>
  <si>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</si>
  <si>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</si>
  <si>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</si>
  <si>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</si>
  <si>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</si>
  <si>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</si>
  <si>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</si>
  <si>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</si>
  <si>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</si>
  <si>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</si>
  <si>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</si>
  <si>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</si>
  <si>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</si>
  <si>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</si>
  <si>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</si>
  <si>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</si>
  <si>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</si>
  <si>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</si>
  <si>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</si>
  <si>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</si>
  <si>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</si>
  <si>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</si>
  <si>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</si>
  <si>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</si>
  <si>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</si>
  <si>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</si>
  <si>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</si>
  <si>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</si>
  <si>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</si>
  <si>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</si>
  <si>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</si>
  <si>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</si>
  <si>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</si>
  <si>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</si>
  <si>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</si>
  <si>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</si>
  <si>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</si>
  <si>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</si>
  <si>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</si>
  <si>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</si>
  <si>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</si>
  <si>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</si>
  <si>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</si>
  <si>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</si>
  <si>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</si>
  <si>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</si>
  <si>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</si>
  <si>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</si>
  <si>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</si>
  <si>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</si>
  <si>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</si>
  <si>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</si>
  <si>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</si>
  <si>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</si>
  <si>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</si>
  <si>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</si>
  <si>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</si>
  <si>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</si>
  <si>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</si>
  <si>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</si>
  <si>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</si>
  <si>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</si>
  <si>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</si>
  <si>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</si>
  <si>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</si>
  <si>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</si>
  <si>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</si>
  <si>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</si>
  <si>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</si>
  <si>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</si>
  <si>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</si>
  <si>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</si>
  <si>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</si>
  <si>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</si>
  <si>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</si>
  <si>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</si>
  <si>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</si>
  <si>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</si>
  <si>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</si>
  <si>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</si>
  <si>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</si>
  <si>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</si>
  <si>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</si>
  <si>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</si>
  <si>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</si>
  <si>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</si>
  <si>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</si>
  <si>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</si>
  <si>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</si>
  <si>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</si>
  <si>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</si>
  <si>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</si>
  <si>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</si>
  <si>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</si>
  <si>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</si>
  <si>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</si>
  <si>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</si>
  <si>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</si>
  <si>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</si>
  <si>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</si>
  <si>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</si>
  <si>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</si>
  <si>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</si>
  <si>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</si>
  <si>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</si>
  <si>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</si>
  <si>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</si>
  <si>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</si>
  <si>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</si>
  <si>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</si>
  <si>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</si>
  <si>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</si>
  <si>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</si>
  <si>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</si>
  <si>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</si>
  <si>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</si>
  <si>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</si>
  <si>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</si>
  <si>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</si>
  <si>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</si>
  <si>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</si>
  <si>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</si>
  <si>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</si>
  <si>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</si>
  <si>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</si>
  <si>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</si>
  <si>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</si>
  <si>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</si>
  <si>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</si>
  <si>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</si>
  <si>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</si>
  <si>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</si>
  <si>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</si>
  <si>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</si>
  <si>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</si>
  <si>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</si>
  <si>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</si>
  <si>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</si>
  <si>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</si>
  <si>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</si>
  <si>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</si>
  <si>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</si>
  <si>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</si>
  <si>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</si>
  <si>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</si>
  <si>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</si>
  <si>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</si>
  <si>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</si>
  <si>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</si>
  <si>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</si>
  <si>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</si>
  <si>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</si>
  <si>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</si>
  <si>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</si>
  <si>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</si>
  <si>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</si>
  <si>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</si>
  <si>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</si>
  <si>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</si>
  <si>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</si>
  <si>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</si>
  <si>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</si>
  <si>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</si>
  <si>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</si>
  <si>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</si>
  <si>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</si>
  <si>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</si>
  <si>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</si>
  <si>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</si>
  <si>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</si>
  <si>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</si>
  <si>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</si>
  <si>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</si>
  <si>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</si>
  <si>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</si>
  <si>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</si>
  <si>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</si>
  <si>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</si>
  <si>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</si>
  <si>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</si>
  <si>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</si>
  <si>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</si>
  <si>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</si>
  <si>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</si>
  <si>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</si>
  <si>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</si>
  <si>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</si>
  <si>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</si>
  <si>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</si>
  <si>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</si>
  <si>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</si>
  <si>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</si>
  <si>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</si>
  <si>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</si>
  <si>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</si>
  <si>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</si>
  <si>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</si>
  <si>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</si>
  <si>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</si>
  <si>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</si>
  <si>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</si>
  <si>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</si>
  <si>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</si>
  <si>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</si>
  <si>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</si>
  <si>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</si>
  <si>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</si>
  <si>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</si>
  <si>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</si>
  <si>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</si>
  <si>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</si>
  <si>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</si>
  <si>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</si>
  <si>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</si>
  <si>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</si>
  <si>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</si>
  <si>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</si>
  <si>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</si>
  <si>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</si>
  <si>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</si>
  <si>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</si>
  <si>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</si>
  <si>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</si>
  <si>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</si>
  <si>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</si>
  <si>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</si>
  <si>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</si>
  <si>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</si>
  <si>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</si>
  <si>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</si>
  <si>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</si>
  <si>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</si>
  <si>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</si>
  <si>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</si>
  <si>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</si>
  <si>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</si>
  <si>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</si>
  <si>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</si>
  <si>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</si>
  <si>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</si>
  <si>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</si>
  <si>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</si>
  <si>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</si>
  <si>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</si>
  <si>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</si>
  <si>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</si>
  <si>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</si>
  <si>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</si>
  <si>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</si>
  <si>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</si>
  <si>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</si>
  <si>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</si>
  <si>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</si>
  <si>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</si>
  <si>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</si>
  <si>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</si>
  <si>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</si>
  <si>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</si>
  <si>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</si>
  <si>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</si>
  <si>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</si>
  <si>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</si>
  <si>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</si>
  <si>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</si>
  <si>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</si>
  <si>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</si>
  <si>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</si>
  <si>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</si>
  <si>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</si>
  <si>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</si>
  <si>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</si>
  <si>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</si>
  <si>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</si>
  <si>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</si>
  <si>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</si>
  <si>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</si>
  <si>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</si>
  <si>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</si>
  <si>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</si>
  <si>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</si>
  <si>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</si>
  <si>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</si>
  <si>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</si>
  <si>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</si>
  <si>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</si>
  <si>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</si>
  <si>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</si>
  <si>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</si>
  <si>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</si>
  <si>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</si>
  <si>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</si>
  <si>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</si>
  <si>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</si>
  <si>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</si>
  <si>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</si>
  <si>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</si>
  <si>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</si>
  <si>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</si>
  <si>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</si>
  <si>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</si>
  <si>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</si>
  <si>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</si>
  <si>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</si>
  <si>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</si>
  <si>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</si>
  <si>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</si>
  <si>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</si>
  <si>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</si>
  <si>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</si>
  <si>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</si>
  <si>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</si>
  <si>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</si>
  <si>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</si>
  <si>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</si>
  <si>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</si>
  <si>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</si>
  <si>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</si>
  <si>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</si>
  <si>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</si>
  <si>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</si>
  <si>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</si>
  <si>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</si>
  <si>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</si>
  <si>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</si>
  <si>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</si>
  <si>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</si>
  <si>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</si>
  <si>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</si>
  <si>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</si>
  <si>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</si>
  <si>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</si>
  <si>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</si>
  <si>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</si>
  <si>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</si>
  <si>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</si>
  <si>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</si>
  <si>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</si>
  <si>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</si>
  <si>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</si>
  <si>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</si>
  <si>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</si>
  <si>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</si>
  <si>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</si>
  <si>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</si>
  <si>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</si>
  <si>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</si>
  <si>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</si>
  <si>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</si>
  <si>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</si>
  <si>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</si>
  <si>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</si>
  <si>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</si>
  <si>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</si>
  <si>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</si>
  <si>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</si>
  <si>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</si>
  <si>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</si>
  <si>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</si>
  <si>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</si>
  <si>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</si>
  <si>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</si>
  <si>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</si>
  <si>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</si>
  <si>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</si>
  <si>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</si>
  <si>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</si>
  <si>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</si>
  <si>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</si>
  <si>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</si>
  <si>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</si>
  <si>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</si>
  <si>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</si>
  <si>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</si>
  <si>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</si>
  <si>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</si>
  <si>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</si>
  <si>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</si>
  <si>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</si>
  <si>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</si>
  <si>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</si>
  <si>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</si>
  <si>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</si>
  <si>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</si>
  <si>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</si>
  <si>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</si>
  <si>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</si>
  <si>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</si>
  <si>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</si>
  <si>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</si>
  <si>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</si>
  <si>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</si>
  <si>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</si>
  <si>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</si>
  <si>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</si>
  <si>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</si>
  <si>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</si>
  <si>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</si>
  <si>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</si>
  <si>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</si>
  <si>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</si>
  <si>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</si>
  <si>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</si>
  <si>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</si>
  <si>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</si>
  <si>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</si>
  <si>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</si>
  <si>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</si>
  <si>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</si>
  <si>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</si>
  <si>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</si>
  <si>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</si>
  <si>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</si>
  <si>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</si>
  <si>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</si>
  <si>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</si>
  <si>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</si>
  <si>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</si>
  <si>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</si>
  <si>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</si>
  <si>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</si>
  <si>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</si>
  <si>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</si>
  <si>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</si>
  <si>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</si>
  <si>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</si>
  <si>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</si>
  <si>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</si>
  <si>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</si>
  <si>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</si>
  <si>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</si>
  <si>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</si>
  <si>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</si>
  <si>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</si>
  <si>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</si>
  <si>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</si>
  <si>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</si>
  <si>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</si>
  <si>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</si>
  <si>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</si>
  <si>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</si>
  <si>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</si>
  <si>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</si>
  <si>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</si>
  <si>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</si>
  <si>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</si>
  <si>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</si>
  <si>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</si>
  <si>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</si>
  <si>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</si>
  <si>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</si>
  <si>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</si>
  <si>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</si>
  <si>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</si>
  <si>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</si>
  <si>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</si>
  <si>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</si>
  <si>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</si>
  <si>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</si>
  <si>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</si>
  <si>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</si>
  <si>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</si>
  <si>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</si>
  <si>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</si>
  <si>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</si>
  <si>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</si>
  <si>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</si>
  <si>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</si>
  <si>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</si>
  <si>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</si>
  <si>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</si>
  <si>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</si>
  <si>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</si>
  <si>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</si>
  <si>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</si>
  <si>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</si>
  <si>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</si>
  <si>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</si>
  <si>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</si>
  <si>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</si>
  <si>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</si>
  <si>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</si>
  <si>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</si>
  <si>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</si>
  <si>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</si>
  <si>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</si>
  <si>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</si>
  <si>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</si>
  <si>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</si>
  <si>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</si>
  <si>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</si>
  <si>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</si>
  <si>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</si>
  <si>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</si>
  <si>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</si>
  <si>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</si>
  <si>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</si>
  <si>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</si>
  <si>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</si>
  <si>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</si>
  <si>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</si>
  <si>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</si>
  <si>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</si>
  <si>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</si>
  <si>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</si>
  <si>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</si>
  <si>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</si>
  <si>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</si>
  <si>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</si>
  <si>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</si>
  <si>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</si>
  <si>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</si>
  <si>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</si>
  <si>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</si>
  <si>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</si>
  <si>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</si>
  <si>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</si>
  <si>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</si>
  <si>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</si>
  <si>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</si>
  <si>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</si>
  <si>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</si>
  <si>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</si>
  <si>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</si>
  <si>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</si>
  <si>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</si>
  <si>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</si>
  <si>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</si>
  <si>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</si>
  <si>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</si>
  <si>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</si>
  <si>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</si>
  <si>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</si>
  <si>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</si>
  <si>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</si>
  <si>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</si>
  <si>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</si>
  <si>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</si>
  <si>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</si>
  <si>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</si>
  <si>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</si>
  <si>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</si>
  <si>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</si>
  <si>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</si>
  <si>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</si>
  <si>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</si>
  <si>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</si>
  <si>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</si>
  <si>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</si>
  <si>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</si>
  <si>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</si>
  <si>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</si>
  <si>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</si>
  <si>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</si>
  <si>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</si>
  <si>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</si>
  <si>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</si>
  <si>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</si>
  <si>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</si>
  <si>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</si>
  <si>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</si>
  <si>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</si>
  <si>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</si>
  <si>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</si>
  <si>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</si>
  <si>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</si>
  <si>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</si>
  <si>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</si>
  <si>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</si>
  <si>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</si>
  <si>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</si>
  <si>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</si>
  <si>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</si>
  <si>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</si>
  <si>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</si>
  <si>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</si>
  <si>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</si>
  <si>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</si>
  <si>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</si>
  <si>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</si>
  <si>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</si>
  <si>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</si>
  <si>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</si>
  <si>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</si>
  <si>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</si>
  <si>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</si>
  <si>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</si>
  <si>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</si>
  <si>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</si>
  <si>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</si>
  <si>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</si>
  <si>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</si>
  <si>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</si>
  <si>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</si>
  <si>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</si>
  <si>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</si>
  <si>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</si>
  <si>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</si>
  <si>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</si>
  <si>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</si>
  <si>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</si>
  <si>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</si>
  <si>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</si>
  <si>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</si>
  <si>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</si>
  <si>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</si>
  <si>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</si>
  <si>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</si>
  <si>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</si>
  <si>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</si>
  <si>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</si>
  <si>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</si>
  <si>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</si>
  <si>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</si>
  <si>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</si>
  <si>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</si>
  <si>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</si>
  <si>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</si>
  <si>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</si>
  <si>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</si>
  <si>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</si>
  <si>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</si>
  <si>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</si>
  <si>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</si>
  <si>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</si>
  <si>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</si>
  <si>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</si>
  <si>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</si>
  <si>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</si>
  <si>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</si>
  <si>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</si>
  <si>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</si>
  <si>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</si>
  <si>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</si>
  <si>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</si>
  <si>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</si>
  <si>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</si>
  <si>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</si>
  <si>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</si>
  <si>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</si>
  <si>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</si>
  <si>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</si>
  <si>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</si>
  <si>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</si>
  <si>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</si>
  <si>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</si>
  <si>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</si>
  <si>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</si>
  <si>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</si>
  <si>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</si>
  <si>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</si>
  <si>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</si>
  <si>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</si>
  <si>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</si>
  <si>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</si>
  <si>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</si>
  <si>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</si>
  <si>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</si>
  <si>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</si>
  <si>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</si>
  <si>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</si>
  <si>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</si>
  <si>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</si>
  <si>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</si>
  <si>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</si>
  <si>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</si>
  <si>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</si>
  <si>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</si>
  <si>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</si>
  <si>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</si>
  <si>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</si>
  <si>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</si>
  <si>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</si>
  <si>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</si>
  <si>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</si>
  <si>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</si>
  <si>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</si>
  <si>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</si>
  <si>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</si>
  <si>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</si>
  <si>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</si>
  <si>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</si>
  <si>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</si>
  <si>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</si>
  <si>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</si>
  <si>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</si>
  <si>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</si>
  <si>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</si>
  <si>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</si>
  <si>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</si>
  <si>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</si>
  <si>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</si>
  <si>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</si>
  <si>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</si>
  <si>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</si>
  <si>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</si>
  <si>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</si>
  <si>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</si>
  <si>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</si>
  <si>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</si>
  <si>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</si>
  <si>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</si>
  <si>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</si>
  <si>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</si>
  <si>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</si>
  <si>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</si>
  <si>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</si>
  <si>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</si>
  <si>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</si>
  <si>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</si>
  <si>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</si>
  <si>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</si>
  <si>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</si>
  <si>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</si>
  <si>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</si>
  <si>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</si>
  <si>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</si>
  <si>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</si>
  <si>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</si>
  <si>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</si>
  <si>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</si>
  <si>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</si>
  <si>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</si>
  <si>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</si>
  <si>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</si>
  <si>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</si>
  <si>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</si>
  <si>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</si>
  <si>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</si>
  <si>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</si>
  <si>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</si>
  <si>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</si>
  <si>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</si>
  <si>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</si>
  <si>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</si>
  <si>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</si>
  <si>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</si>
  <si>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</si>
  <si>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</si>
  <si>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</si>
  <si>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</si>
  <si>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</si>
  <si>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</si>
  <si>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</si>
  <si>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</si>
  <si>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</si>
  <si>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</si>
  <si>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</si>
  <si>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</si>
  <si>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</si>
  <si>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</si>
  <si>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</si>
  <si>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</si>
  <si>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</si>
  <si>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</si>
  <si>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</si>
  <si>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</si>
  <si>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</si>
  <si>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</si>
  <si>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</si>
  <si>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</si>
  <si>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</si>
  <si>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</si>
  <si>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</si>
  <si>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</si>
  <si>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</si>
  <si>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</si>
  <si>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</si>
  <si>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</si>
  <si>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</si>
  <si>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</si>
  <si>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</si>
  <si>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</si>
  <si>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</si>
  <si>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</si>
  <si>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</si>
  <si>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</si>
  <si>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</si>
  <si>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</si>
  <si>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</si>
  <si>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</si>
  <si>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</si>
  <si>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</si>
  <si>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</si>
  <si>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</si>
  <si>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</si>
  <si>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</si>
  <si>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</si>
  <si>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</si>
  <si>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</si>
  <si>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</si>
  <si>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</si>
  <si>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</si>
  <si>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</si>
  <si>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</si>
  <si>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</si>
  <si>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</si>
  <si>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</si>
  <si>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</si>
  <si>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</si>
  <si>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</si>
  <si>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</si>
  <si>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</si>
  <si>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</si>
  <si>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</si>
  <si>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</si>
  <si>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</si>
  <si>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</si>
  <si>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</si>
  <si>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</si>
  <si>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</si>
  <si>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</si>
  <si>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</si>
  <si>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</si>
  <si>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</si>
  <si>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</si>
  <si>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</si>
  <si>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</si>
  <si>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</si>
  <si>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</si>
  <si>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</si>
  <si>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</si>
  <si>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</si>
  <si>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</si>
  <si>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</si>
  <si>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</si>
  <si>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</si>
  <si>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</si>
  <si>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</si>
  <si>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</si>
  <si>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</si>
  <si>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</si>
  <si>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</si>
  <si>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</si>
  <si>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</si>
  <si>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</si>
  <si>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</si>
  <si>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</si>
  <si>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</si>
  <si>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</si>
  <si>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</si>
  <si>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</si>
  <si>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</si>
  <si>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</si>
  <si>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</si>
  <si>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</si>
  <si>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</si>
  <si>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</si>
  <si>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</si>
  <si>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</si>
  <si>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</si>
  <si>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</si>
  <si>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</si>
  <si>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</si>
  <si>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</si>
  <si>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</si>
  <si>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</si>
  <si>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</si>
  <si>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</si>
  <si>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</si>
  <si>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</si>
  <si>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</si>
  <si>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</si>
  <si>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</si>
  <si>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</si>
  <si>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</si>
  <si>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</si>
  <si>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</si>
  <si>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</si>
  <si>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</si>
  <si>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</si>
  <si>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</si>
  <si>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</si>
  <si>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</si>
  <si>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</si>
  <si>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</si>
  <si>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</si>
  <si>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</si>
  <si>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</si>
  <si>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</si>
  <si>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</si>
  <si>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</si>
  <si>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</si>
  <si>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</si>
  <si>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</si>
  <si>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</si>
  <si>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</si>
  <si>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</si>
  <si>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</si>
  <si>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</si>
  <si>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</si>
  <si>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</si>
  <si>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</si>
  <si>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</si>
  <si>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</si>
  <si>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</si>
  <si>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</si>
  <si>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</si>
  <si>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</si>
  <si>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</si>
  <si>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</si>
  <si>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</si>
  <si>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</si>
  <si>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</si>
  <si>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</si>
  <si>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</si>
  <si>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</si>
  <si>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</si>
  <si>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</si>
  <si>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</si>
  <si>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</si>
  <si>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</si>
  <si>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</si>
  <si>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</si>
  <si>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</si>
  <si>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</si>
  <si>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</si>
  <si>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</si>
  <si>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</si>
  <si>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</si>
  <si>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</si>
  <si>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</si>
  <si>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</si>
  <si>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</si>
  <si>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</si>
  <si>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</si>
  <si>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</si>
  <si>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</si>
  <si>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</si>
  <si>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</si>
  <si>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</si>
  <si>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</si>
  <si>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</si>
  <si>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</si>
  <si>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</si>
  <si>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</si>
  <si>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</si>
  <si>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</si>
  <si>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</si>
  <si>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</si>
  <si>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</si>
  <si>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</si>
  <si>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</si>
  <si>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</si>
  <si>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</si>
  <si>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</si>
  <si>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</si>
  <si>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</si>
  <si>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</si>
  <si>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</si>
  <si>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</si>
  <si>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</si>
  <si>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</si>
  <si>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</si>
  <si>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</si>
  <si>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</si>
  <si>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</si>
  <si>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</si>
  <si>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</si>
  <si>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</si>
  <si>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</si>
  <si>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</si>
  <si>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</si>
  <si>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</si>
  <si>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</si>
  <si>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</si>
  <si>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</si>
  <si>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</si>
  <si>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</si>
  <si>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</si>
  <si>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</si>
  <si>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</si>
  <si>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</si>
  <si>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</si>
  <si>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</si>
  <si>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</si>
  <si>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</si>
  <si>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</si>
  <si>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</si>
  <si>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</si>
  <si>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</si>
  <si>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</si>
  <si>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</si>
  <si>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</si>
  <si>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</si>
  <si>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</si>
  <si>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</si>
  <si>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</si>
  <si>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</si>
  <si>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</si>
  <si>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</si>
  <si>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</si>
  <si>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</si>
  <si>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</si>
  <si>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</si>
  <si>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</si>
  <si>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</si>
  <si>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</si>
  <si>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</si>
  <si>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</si>
  <si>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</si>
  <si>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</si>
  <si>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</si>
  <si>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</si>
  <si>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</si>
  <si>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</si>
  <si>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</si>
  <si>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</si>
  <si>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</si>
  <si>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</si>
  <si>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</si>
  <si>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</si>
  <si>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</si>
  <si>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</si>
  <si>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</si>
  <si>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</si>
  <si>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</si>
  <si>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</si>
  <si>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</si>
  <si>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</si>
  <si>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</si>
  <si>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</si>
  <si>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</si>
  <si>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</si>
  <si>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</si>
  <si>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</si>
  <si>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</si>
  <si>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</si>
  <si>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</si>
  <si>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</si>
  <si>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</si>
  <si>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</si>
  <si>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</si>
  <si>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</si>
  <si>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</si>
  <si>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</si>
  <si>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</si>
  <si>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</si>
  <si>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</si>
  <si>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</si>
  <si>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</si>
  <si>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</si>
  <si>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</si>
  <si>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</si>
  <si>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</si>
  <si>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</si>
  <si>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</si>
  <si>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</si>
  <si>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</si>
  <si>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</si>
  <si>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</si>
  <si>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</si>
  <si>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</si>
  <si>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</si>
  <si>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</si>
  <si>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</si>
  <si>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</si>
  <si>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</si>
  <si>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</si>
  <si>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</si>
  <si>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</si>
  <si>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</si>
  <si>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</si>
  <si>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</si>
  <si>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</si>
  <si>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</si>
  <si>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</si>
  <si>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</si>
  <si>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</si>
  <si>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</si>
  <si>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</si>
  <si>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</si>
  <si>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</si>
  <si>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</si>
  <si>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</si>
  <si>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</si>
  <si>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</si>
  <si>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</si>
  <si>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</si>
  <si>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</si>
  <si>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</si>
  <si>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</si>
  <si>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</si>
  <si>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</si>
  <si>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</si>
  <si>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</si>
  <si>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</si>
  <si>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</si>
  <si>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</si>
  <si>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</si>
  <si>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</si>
  <si>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</si>
  <si>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</si>
  <si>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</si>
  <si>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</si>
  <si>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</si>
  <si>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</si>
  <si>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</si>
  <si>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</si>
  <si>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</si>
  <si>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</si>
  <si>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</si>
  <si>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</si>
  <si>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</si>
  <si>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</si>
  <si>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</si>
  <si>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</si>
  <si>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</si>
  <si>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</si>
  <si>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</si>
  <si>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</si>
  <si>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</si>
  <si>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</si>
  <si>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</si>
  <si>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</si>
  <si>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</si>
  <si>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</si>
  <si>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</si>
  <si>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</si>
  <si>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</si>
  <si>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</si>
  <si>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</si>
  <si>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</si>
  <si>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</si>
  <si>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</si>
  <si>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</si>
  <si>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</si>
  <si>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</si>
  <si>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</si>
  <si>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</si>
  <si>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</si>
  <si>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</si>
  <si>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</si>
  <si>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</si>
  <si>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</si>
  <si>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</si>
  <si>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</si>
  <si>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</si>
  <si>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</si>
  <si>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</si>
  <si>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</si>
  <si>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</si>
  <si>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</si>
  <si>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</si>
  <si>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</si>
  <si>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</si>
  <si>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</si>
  <si>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</si>
  <si>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</si>
  <si>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</si>
  <si>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</si>
  <si>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</si>
  <si>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</si>
  <si>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</si>
  <si>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</si>
  <si>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</si>
  <si>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</si>
  <si>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</si>
  <si>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</si>
  <si>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</si>
  <si>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</si>
  <si>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</si>
  <si>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</si>
  <si>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</si>
  <si>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</si>
  <si>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</si>
  <si>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</si>
  <si>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</si>
  <si>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</si>
  <si>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</si>
  <si>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</si>
  <si>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</si>
  <si>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</si>
  <si>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</si>
  <si>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</si>
  <si>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</si>
  <si>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</si>
  <si>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</si>
  <si>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</si>
  <si>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</si>
  <si>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</si>
  <si>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</si>
  <si>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</si>
  <si>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</si>
  <si>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</si>
  <si>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</si>
  <si>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</si>
  <si>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</si>
  <si>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</si>
  <si>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</si>
  <si>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</si>
  <si>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</si>
  <si>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</si>
  <si>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</si>
  <si>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</si>
  <si>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</si>
  <si>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</si>
  <si>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</si>
  <si>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</si>
  <si>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</si>
  <si>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</si>
  <si>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</si>
  <si>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</si>
  <si>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</si>
  <si>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</si>
  <si>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</si>
  <si>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</si>
  <si>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</si>
  <si>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</si>
  <si>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</si>
  <si>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</si>
  <si>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</si>
  <si>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</si>
  <si>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</si>
  <si>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</si>
  <si>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</si>
  <si>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</si>
  <si>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</si>
  <si>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</si>
  <si>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</si>
  <si>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</si>
  <si>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</si>
  <si>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</si>
  <si>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</si>
  <si>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</si>
  <si>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</si>
  <si>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</si>
  <si>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</si>
  <si>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</si>
  <si>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</si>
  <si>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</si>
  <si>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</si>
  <si>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</si>
  <si>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</si>
  <si>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</si>
  <si>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</si>
  <si>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</si>
  <si>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</si>
  <si>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</si>
  <si>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</si>
  <si>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</si>
  <si>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</si>
  <si>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</si>
  <si>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</si>
  <si>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</si>
  <si>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</si>
  <si>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</si>
  <si>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</si>
  <si>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</si>
  <si>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</si>
  <si>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</si>
  <si>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</si>
  <si>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</si>
  <si>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</si>
  <si>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</si>
  <si>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</si>
  <si>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</si>
  <si>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</si>
  <si>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</si>
  <si>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</si>
  <si>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</si>
  <si>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</si>
  <si>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</si>
  <si>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</si>
  <si>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</si>
  <si>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</si>
  <si>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</si>
  <si>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</si>
  <si>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</si>
  <si>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</si>
  <si>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</si>
  <si>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</si>
  <si>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</si>
  <si>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</si>
  <si>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</si>
  <si>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</si>
  <si>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</si>
  <si>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</si>
  <si>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</si>
  <si>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</si>
  <si>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</si>
  <si>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</si>
  <si>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</si>
  <si>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</si>
  <si>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</si>
  <si>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</si>
  <si>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</si>
  <si>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</si>
  <si>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</si>
  <si>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</si>
  <si>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</si>
  <si>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</si>
  <si>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</si>
  <si>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</si>
  <si>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</si>
  <si>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</si>
  <si>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</si>
  <si>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</si>
  <si>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</si>
  <si>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</si>
  <si>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</si>
  <si>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</si>
  <si>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</si>
  <si>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</si>
  <si>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</si>
  <si>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</si>
  <si>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</si>
  <si>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</si>
  <si>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</si>
  <si>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</si>
  <si>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</si>
  <si>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</si>
  <si>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</si>
  <si>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</si>
  <si>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</si>
  <si>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</si>
  <si>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</si>
  <si>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</si>
  <si>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</si>
  <si>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</si>
  <si>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</si>
  <si>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</si>
  <si>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</si>
  <si>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</si>
  <si>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</si>
  <si>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</si>
  <si>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</si>
  <si>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</si>
  <si>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</si>
  <si>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</si>
  <si>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</si>
  <si>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</si>
  <si>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</si>
  <si>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</si>
  <si>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</si>
  <si>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</si>
  <si>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</si>
  <si>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</si>
  <si>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</si>
  <si>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</si>
  <si>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</si>
  <si>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</si>
  <si>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</si>
  <si>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</si>
  <si>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</si>
  <si>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</si>
  <si>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</si>
  <si>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</si>
  <si>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</si>
  <si>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</si>
  <si>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</si>
  <si>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</si>
  <si>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</si>
  <si>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</si>
  <si>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</si>
  <si>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</si>
  <si>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</si>
  <si>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</si>
  <si>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</si>
  <si>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</si>
  <si>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</si>
  <si>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</si>
  <si>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</si>
  <si>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</si>
  <si>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</si>
  <si>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</si>
  <si>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</si>
  <si>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</si>
  <si>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</si>
  <si>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</si>
  <si>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</si>
  <si>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</si>
  <si>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</si>
  <si>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</si>
  <si>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</si>
  <si>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</si>
  <si>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</si>
  <si>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</si>
  <si>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</si>
  <si>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</si>
  <si>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</si>
  <si>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</si>
  <si>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</si>
  <si>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</si>
  <si>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</si>
  <si>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</si>
  <si>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</si>
  <si>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</si>
  <si>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</si>
  <si>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</si>
  <si>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</si>
  <si>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</si>
  <si>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</si>
  <si>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</si>
  <si>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</si>
  <si>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</si>
  <si>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</si>
  <si>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</si>
  <si>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</si>
  <si>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</si>
  <si>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</si>
  <si>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</si>
  <si>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</si>
  <si>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</si>
  <si>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</si>
  <si>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</si>
  <si>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</si>
  <si>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</si>
  <si>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</si>
  <si>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</si>
  <si>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</si>
  <si>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</si>
  <si>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</si>
  <si>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</si>
  <si>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</si>
  <si>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</si>
  <si>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</si>
  <si>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</si>
  <si>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</si>
  <si>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</si>
  <si>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</si>
  <si>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</si>
  <si>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</si>
  <si>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</si>
  <si>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</si>
  <si>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</si>
  <si>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</si>
  <si>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</si>
  <si>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</si>
  <si>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</si>
  <si>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</si>
  <si>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</si>
  <si>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</si>
  <si>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</si>
  <si>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</si>
  <si>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</si>
  <si>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</si>
  <si>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</si>
  <si>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</si>
  <si>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</si>
  <si>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</si>
  <si>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</si>
  <si>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</si>
  <si>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</si>
  <si>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</si>
  <si>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</si>
  <si>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</si>
  <si>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</si>
  <si>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</si>
  <si>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</si>
  <si>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</si>
  <si>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</si>
  <si>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</si>
  <si>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</si>
  <si>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</si>
  <si>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</si>
  <si>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</si>
  <si>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</si>
  <si>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</si>
  <si>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</si>
  <si>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</si>
  <si>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</si>
  <si>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</si>
  <si>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</si>
  <si>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</si>
  <si>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</si>
  <si>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</si>
  <si>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</si>
  <si>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</si>
  <si>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</si>
  <si>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</si>
  <si>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</si>
  <si>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</si>
  <si>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</si>
  <si>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</si>
  <si>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</si>
  <si>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</si>
  <si>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</si>
  <si>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</si>
  <si>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</si>
  <si>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</si>
  <si>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</si>
  <si>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</si>
  <si>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</si>
  <si>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</si>
  <si>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</si>
  <si>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</si>
  <si>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</si>
  <si>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</si>
  <si>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</si>
  <si>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</si>
  <si>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</si>
  <si>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</si>
  <si>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</si>
  <si>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</si>
  <si>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</si>
  <si>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</si>
  <si>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</si>
  <si>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</si>
  <si>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</si>
  <si>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</si>
  <si>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</si>
  <si>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</si>
  <si>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</si>
  <si>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</si>
  <si>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</si>
  <si>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</si>
  <si>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</si>
  <si>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</si>
  <si>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</si>
  <si>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</si>
  <si>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</si>
  <si>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</si>
  <si>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</si>
  <si>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</si>
  <si>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</si>
  <si>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</si>
  <si>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</si>
  <si>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</si>
  <si>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</si>
  <si>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</si>
  <si>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</si>
  <si>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</si>
  <si>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</si>
  <si>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</si>
  <si>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</si>
  <si>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</si>
  <si>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</si>
  <si>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</si>
  <si>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</si>
  <si>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</si>
  <si>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</si>
  <si>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</si>
  <si>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</si>
  <si>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</si>
  <si>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</si>
  <si>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</si>
  <si>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</si>
  <si>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</si>
  <si>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</si>
  <si>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</si>
  <si>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</si>
  <si>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</si>
  <si>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</si>
  <si>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</si>
  <si>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</si>
  <si>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</si>
  <si>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</si>
  <si>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</si>
  <si>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</si>
  <si>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</si>
  <si>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</si>
  <si>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</si>
  <si>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</si>
  <si>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</si>
  <si>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</si>
  <si>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</si>
  <si>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</si>
  <si>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</si>
  <si>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</si>
  <si>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</si>
  <si>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</si>
  <si>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</si>
  <si>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</si>
  <si>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</si>
  <si>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</si>
  <si>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</si>
  <si>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</si>
  <si>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</si>
  <si>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</si>
  <si>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</si>
  <si>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</si>
  <si>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</si>
  <si>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</si>
  <si>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</si>
  <si>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</si>
  <si>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</si>
  <si>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</si>
  <si>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</si>
  <si>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</si>
  <si>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</si>
  <si>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</si>
  <si>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</si>
  <si>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</si>
  <si>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</si>
  <si>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</si>
  <si>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</si>
  <si>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</si>
  <si>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</si>
  <si>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</si>
  <si>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</si>
  <si>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</si>
  <si>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</si>
  <si>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</si>
  <si>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</si>
  <si>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</si>
  <si>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</si>
  <si>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</si>
  <si>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</si>
  <si>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</si>
  <si>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</si>
  <si>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</si>
  <si>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</si>
  <si>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</si>
  <si>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</si>
  <si>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</si>
  <si>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</si>
  <si>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</si>
  <si>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</si>
  <si>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</si>
  <si>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</si>
  <si>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</si>
  <si>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</si>
  <si>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</si>
  <si>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</si>
  <si>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</si>
  <si>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</si>
  <si>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</si>
  <si>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</si>
  <si>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</si>
  <si>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</si>
  <si>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</si>
  <si>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</si>
  <si>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</si>
  <si>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</si>
  <si>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</si>
  <si>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</si>
  <si>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</si>
  <si>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</si>
  <si>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</si>
  <si>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</si>
  <si>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</si>
  <si>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</si>
  <si>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</si>
  <si>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</si>
  <si>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</si>
  <si>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</si>
  <si>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</si>
  <si>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</si>
  <si>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</si>
  <si>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</si>
  <si>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</si>
  <si>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</si>
  <si>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</si>
  <si>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</si>
  <si>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</si>
  <si>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</si>
  <si>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</si>
  <si>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</si>
  <si>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</si>
  <si>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</si>
  <si>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</si>
  <si>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</si>
  <si>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</si>
  <si>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</si>
  <si>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</si>
  <si>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</si>
  <si>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</si>
  <si>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</si>
  <si>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</si>
  <si>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</si>
  <si>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</si>
  <si>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</si>
  <si>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</si>
  <si>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</si>
  <si>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</si>
  <si>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</si>
  <si>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</si>
  <si>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</si>
  <si>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</si>
  <si>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</si>
  <si>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</si>
  <si>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</si>
  <si>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</si>
  <si>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</si>
  <si>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</si>
  <si>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</si>
  <si>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</si>
  <si>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</si>
  <si>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</si>
  <si>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</si>
  <si>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</si>
  <si>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</si>
  <si>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</si>
  <si>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</si>
  <si>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</si>
  <si>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</si>
  <si>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</si>
  <si>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</si>
  <si>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</si>
  <si>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</si>
  <si>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</si>
  <si>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</si>
  <si>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</si>
  <si>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</si>
  <si>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</si>
  <si>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</si>
  <si>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</si>
  <si>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</si>
  <si>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</si>
  <si>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</si>
  <si>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</si>
  <si>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</si>
  <si>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</si>
  <si>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</si>
  <si>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</si>
  <si>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</si>
  <si>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</si>
  <si>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</si>
  <si>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</si>
  <si>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</si>
  <si>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</si>
  <si>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</si>
  <si>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</si>
  <si>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</si>
  <si>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</si>
  <si>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</si>
  <si>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</si>
  <si>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</si>
  <si>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</si>
  <si>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</si>
  <si>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</si>
  <si>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</si>
  <si>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</si>
  <si>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</si>
  <si>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</si>
  <si>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</si>
  <si>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</si>
  <si>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</si>
  <si>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</si>
  <si>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</si>
  <si>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</si>
  <si>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</si>
  <si>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</si>
  <si>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</si>
  <si>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</si>
  <si>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</si>
  <si>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</si>
  <si>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</si>
  <si>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</si>
  <si>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</si>
  <si>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</si>
  <si>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</si>
  <si>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</si>
  <si>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</si>
  <si>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</si>
  <si>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</si>
  <si>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</si>
  <si>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</si>
  <si>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</si>
  <si>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</si>
  <si>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</si>
  <si>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</si>
  <si>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</si>
  <si>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</si>
  <si>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</si>
  <si>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</si>
  <si>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</si>
  <si>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</si>
  <si>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</si>
  <si>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</si>
  <si>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</si>
  <si>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</si>
  <si>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</si>
  <si>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</si>
  <si>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</si>
  <si>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</si>
  <si>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</si>
  <si>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</si>
  <si>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</si>
  <si>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</si>
  <si>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</si>
  <si>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</si>
  <si>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</si>
  <si>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</si>
  <si>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</si>
  <si>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</si>
  <si>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</si>
  <si>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</si>
  <si>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</si>
  <si>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</si>
  <si>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</si>
  <si>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</si>
  <si>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</si>
  <si>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</si>
  <si>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</si>
  <si>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</si>
  <si>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</si>
  <si>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</si>
  <si>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</si>
  <si>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</si>
  <si>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</si>
  <si>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</si>
  <si>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</si>
  <si>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</si>
  <si>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</si>
  <si>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</si>
  <si>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</si>
  <si>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</si>
  <si>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</si>
  <si>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</si>
  <si>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</si>
  <si>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</si>
  <si>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</si>
  <si>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</si>
  <si>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</si>
  <si>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</si>
  <si>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</si>
  <si>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</si>
  <si>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</si>
  <si>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</si>
  <si>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</si>
  <si>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</si>
  <si>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</si>
  <si>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</si>
  <si>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</si>
  <si>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</si>
  <si>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</si>
  <si>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</si>
  <si>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</si>
  <si>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</si>
  <si>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</si>
  <si>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</si>
  <si>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</si>
  <si>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</si>
  <si>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</si>
  <si>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</si>
  <si>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</si>
  <si>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</si>
  <si>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</si>
  <si>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</si>
  <si>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</si>
  <si>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</si>
  <si>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</si>
  <si>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</si>
  <si>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</si>
  <si>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</si>
  <si>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</si>
  <si>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</si>
  <si>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</si>
  <si>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</si>
  <si>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</si>
  <si>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</si>
  <si>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</si>
  <si>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</si>
  <si>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</si>
  <si>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</si>
  <si>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</si>
  <si>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</si>
  <si>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</si>
  <si>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</si>
  <si>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</si>
  <si>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</si>
  <si>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</si>
  <si>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</si>
  <si>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</si>
  <si>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</si>
  <si>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</si>
  <si>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</si>
  <si>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</si>
  <si>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</si>
  <si>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</si>
  <si>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</si>
  <si>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</si>
  <si>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</si>
  <si>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</si>
  <si>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</si>
  <si>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</si>
  <si>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</si>
  <si>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</si>
  <si>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</si>
  <si>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</si>
  <si>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</si>
  <si>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</si>
  <si>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</si>
  <si>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</si>
  <si>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</si>
  <si>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</si>
  <si>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</si>
  <si>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</si>
  <si>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</si>
  <si>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</si>
  <si>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</si>
  <si>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</si>
  <si>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</si>
  <si>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</si>
  <si>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</si>
  <si>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</si>
  <si>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</si>
  <si>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</si>
  <si>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</si>
  <si>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</si>
  <si>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</si>
  <si>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</si>
  <si>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</si>
  <si>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</si>
  <si>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</si>
  <si>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</si>
  <si>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</si>
  <si>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</si>
  <si>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</si>
  <si>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</si>
  <si>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</si>
  <si>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</si>
  <si>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</si>
  <si>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</si>
  <si>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</si>
  <si>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</si>
  <si>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</si>
  <si>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</si>
  <si>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</si>
  <si>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</si>
  <si>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</si>
  <si>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</si>
  <si>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</si>
  <si>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</si>
  <si>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</si>
  <si>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</si>
  <si>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</si>
  <si>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</si>
  <si>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</si>
  <si>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</si>
  <si>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</si>
  <si>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</si>
  <si>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</si>
  <si>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</si>
  <si>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</si>
  <si>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</si>
  <si>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</si>
  <si>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</si>
  <si>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</si>
  <si>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</si>
  <si>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</si>
  <si>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</si>
  <si>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</si>
  <si>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</si>
  <si>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</si>
  <si>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</si>
  <si>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</si>
  <si>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</si>
  <si>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</si>
  <si>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</si>
  <si>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</si>
  <si>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</si>
  <si>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</si>
  <si>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</si>
  <si>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</si>
  <si>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</si>
  <si>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</si>
  <si>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</si>
  <si>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</si>
  <si>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</si>
  <si>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</si>
  <si>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</si>
  <si>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</si>
  <si>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</si>
  <si>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</si>
  <si>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</si>
  <si>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</si>
  <si>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</si>
  <si>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</si>
  <si>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</si>
  <si>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</si>
  <si>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</si>
  <si>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</si>
  <si>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</si>
  <si>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</si>
  <si>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</si>
  <si>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</si>
  <si>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</si>
  <si>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</si>
  <si>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</si>
  <si>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</si>
  <si>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</si>
  <si>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</si>
  <si>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</si>
  <si>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</si>
  <si>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</si>
  <si>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</si>
  <si>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</si>
  <si>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</si>
  <si>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</si>
  <si>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</si>
  <si>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</si>
  <si>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</si>
  <si>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</si>
  <si>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</si>
  <si>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</si>
  <si>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</si>
  <si>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</si>
  <si>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</si>
  <si>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</si>
  <si>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</si>
  <si>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</si>
  <si>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</si>
  <si>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</si>
  <si>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</si>
  <si>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</si>
  <si>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</si>
  <si>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</si>
  <si>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</si>
  <si>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</si>
  <si>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</si>
  <si>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</si>
  <si>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</si>
  <si>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</si>
  <si>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</si>
  <si>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</si>
  <si>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</si>
  <si>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</si>
  <si>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</si>
  <si>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</si>
  <si>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</si>
  <si>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</si>
  <si>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</si>
  <si>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</si>
  <si>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</si>
  <si>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</si>
  <si>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</si>
  <si>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</si>
  <si>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</si>
  <si>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</si>
  <si>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</si>
  <si>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</si>
  <si>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</si>
  <si>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</si>
  <si>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</si>
  <si>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</si>
  <si>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</si>
  <si>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</si>
  <si>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</si>
  <si>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</si>
  <si>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</si>
  <si>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</si>
  <si>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</si>
  <si>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</si>
  <si>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</si>
  <si>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</si>
  <si>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</si>
  <si>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</si>
  <si>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</si>
  <si>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</si>
  <si>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</si>
  <si>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</si>
  <si>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</si>
  <si>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</si>
  <si>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</si>
  <si>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</si>
  <si>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</si>
  <si>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</si>
  <si>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</si>
  <si>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</si>
  <si>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</si>
  <si>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</si>
  <si>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</si>
  <si>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</si>
  <si>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</si>
  <si>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</si>
  <si>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</si>
  <si>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</si>
  <si>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</si>
  <si>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</si>
  <si>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</si>
  <si>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</si>
  <si>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</si>
  <si>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</si>
  <si>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</si>
  <si>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</si>
  <si>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</si>
  <si>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</si>
  <si>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</si>
  <si>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</si>
  <si>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</si>
  <si>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</si>
  <si>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</si>
  <si>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</si>
  <si>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</si>
  <si>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</si>
  <si>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</si>
  <si>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</si>
  <si>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</si>
  <si>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</si>
  <si>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</si>
  <si>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</si>
  <si>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</si>
  <si>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</si>
  <si>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</si>
  <si>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</si>
  <si>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</si>
  <si>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</si>
  <si>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</si>
  <si>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</si>
  <si>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</si>
  <si>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</si>
  <si>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</si>
  <si>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</si>
  <si>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</si>
  <si>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</si>
  <si>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</si>
  <si>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</si>
  <si>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</si>
  <si>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</si>
  <si>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</si>
  <si>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</si>
  <si>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</si>
  <si>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</si>
  <si>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</si>
  <si>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</si>
  <si>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</si>
  <si>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</si>
  <si>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</si>
  <si>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</si>
  <si>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</si>
  <si>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</si>
  <si>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</si>
  <si>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</si>
  <si>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</si>
  <si>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</si>
  <si>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</si>
  <si>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</si>
  <si>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</si>
  <si>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</si>
  <si>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</si>
  <si>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</si>
  <si>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</si>
  <si>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</si>
  <si>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</si>
  <si>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</si>
  <si>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</si>
  <si>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</si>
  <si>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</si>
  <si>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</si>
  <si>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</si>
  <si>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</si>
  <si>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</si>
  <si>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</si>
  <si>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</si>
  <si>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</si>
  <si>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</si>
  <si>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</si>
  <si>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</si>
  <si>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</si>
  <si>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</si>
  <si>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</si>
  <si>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</si>
  <si>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</si>
  <si>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</si>
  <si>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</si>
  <si>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</si>
  <si>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</si>
  <si>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</si>
  <si>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</si>
  <si>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</si>
  <si>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</si>
  <si>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</si>
  <si>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</si>
  <si>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</si>
  <si>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</si>
  <si>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</si>
  <si>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</si>
  <si>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</si>
  <si>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</si>
  <si>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</si>
  <si>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</si>
  <si>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</si>
  <si>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</si>
  <si>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</si>
  <si>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</si>
  <si>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</si>
  <si>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</si>
  <si>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</si>
  <si>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</si>
  <si>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</si>
  <si>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</si>
  <si>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</si>
  <si>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</si>
  <si>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</si>
  <si>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</si>
  <si>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</si>
  <si>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</si>
  <si>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</si>
  <si>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</si>
  <si>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</si>
  <si>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</si>
  <si>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</si>
  <si>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</si>
  <si>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</si>
  <si>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</si>
  <si>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</si>
  <si>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</si>
  <si>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</si>
  <si>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</si>
  <si>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</si>
  <si>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</si>
  <si>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</si>
  <si>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</si>
  <si>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</si>
  <si>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</si>
  <si>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</si>
  <si>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</si>
  <si>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</si>
  <si>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</si>
  <si>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</si>
  <si>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</si>
  <si>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</si>
  <si>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</si>
  <si>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</si>
  <si>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</si>
  <si>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</si>
  <si>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</si>
  <si>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</si>
  <si>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</si>
  <si>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</si>
  <si>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</si>
  <si>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</si>
  <si>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</si>
  <si>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</si>
  <si>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</si>
  <si>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</si>
  <si>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</si>
  <si>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</si>
  <si>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</si>
  <si>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</si>
  <si>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</si>
  <si>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</si>
  <si>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</si>
  <si>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</si>
  <si>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</si>
  <si>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</si>
  <si>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</si>
  <si>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</si>
  <si>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</si>
  <si>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</si>
  <si>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</si>
  <si>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</si>
  <si>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</si>
  <si>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</si>
  <si>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</si>
  <si>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</si>
  <si>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</si>
  <si>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</si>
  <si>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</si>
  <si>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</si>
  <si>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</si>
  <si>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</si>
  <si>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</si>
  <si>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</si>
  <si>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</si>
  <si>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</si>
  <si>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</si>
  <si>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</si>
  <si>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</si>
  <si>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</si>
  <si>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</si>
  <si>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</si>
  <si>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</si>
  <si>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</si>
  <si>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</si>
  <si>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</si>
  <si>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</si>
  <si>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</si>
  <si>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</si>
  <si>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</si>
  <si>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</si>
  <si>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</si>
  <si>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</si>
  <si>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</si>
  <si>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</si>
  <si>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</si>
  <si>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</si>
  <si>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</si>
  <si>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</si>
  <si>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</si>
  <si>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</si>
  <si>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</si>
  <si>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</si>
  <si>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</si>
  <si>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</si>
  <si>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</si>
  <si>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</si>
  <si>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</si>
  <si>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</si>
  <si>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</si>
  <si>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</si>
  <si>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</si>
  <si>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</si>
  <si>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</si>
  <si>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</si>
  <si>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</si>
  <si>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</si>
  <si>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</si>
  <si>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</si>
  <si>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</si>
  <si>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</si>
  <si>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</si>
  <si>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</si>
  <si>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</si>
  <si>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</si>
  <si>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</si>
  <si>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</si>
  <si>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</si>
  <si>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</si>
  <si>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</si>
  <si>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</si>
  <si>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</si>
  <si>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</si>
  <si>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</si>
  <si>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</si>
  <si>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</si>
  <si>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</si>
  <si>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</si>
  <si>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</si>
  <si>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</si>
  <si>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</si>
  <si>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</si>
  <si>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</si>
  <si>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</si>
  <si>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</si>
  <si>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</si>
  <si>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</si>
  <si>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</si>
  <si>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</si>
  <si>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</si>
  <si>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</si>
  <si>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</si>
  <si>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</si>
  <si>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</si>
  <si>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</si>
  <si>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</si>
  <si>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</si>
  <si>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</si>
  <si>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</si>
  <si>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</si>
  <si>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</si>
  <si>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</si>
  <si>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</si>
  <si>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</si>
  <si>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</si>
  <si>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</si>
  <si>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</si>
  <si>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</si>
  <si>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</si>
  <si>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</si>
  <si>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</si>
  <si>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</si>
  <si>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</si>
  <si>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</si>
  <si>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</si>
  <si>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</si>
  <si>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</si>
  <si>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</si>
  <si>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</si>
  <si>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</si>
  <si>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</si>
  <si>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</si>
  <si>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</si>
  <si>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</si>
  <si>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</si>
  <si>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</si>
  <si>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</si>
  <si>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</si>
  <si>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</si>
  <si>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</si>
  <si>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</si>
  <si>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</si>
  <si>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</si>
  <si>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</si>
  <si>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</si>
  <si>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</si>
  <si>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</si>
  <si>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</si>
  <si>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</si>
  <si>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</si>
  <si>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</si>
  <si>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</si>
  <si>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</si>
  <si>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</si>
  <si>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</si>
  <si>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</si>
  <si>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</si>
  <si>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</si>
  <si>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</si>
  <si>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</si>
  <si>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</si>
  <si>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</si>
  <si>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</si>
  <si>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</si>
  <si>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</si>
  <si>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</si>
  <si>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</si>
  <si>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</si>
  <si>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</si>
  <si>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</si>
  <si>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</si>
  <si>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</si>
  <si>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</si>
  <si>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</si>
  <si>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</si>
  <si>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</si>
  <si>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</si>
  <si>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</si>
  <si>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</si>
  <si>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</si>
  <si>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</si>
  <si>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</si>
  <si>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</si>
  <si>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</si>
  <si>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</si>
  <si>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</si>
  <si>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</si>
  <si>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</si>
  <si>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</si>
  <si>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</si>
  <si>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</si>
  <si>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</si>
  <si>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</si>
  <si>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</si>
  <si>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</si>
  <si>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</si>
  <si>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</si>
  <si>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</si>
  <si>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</si>
  <si>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</si>
  <si>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</si>
  <si>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</si>
  <si>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</si>
  <si>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</si>
  <si>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</si>
  <si>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</si>
  <si>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</si>
  <si>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</si>
  <si>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</si>
  <si>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</si>
  <si>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</si>
  <si>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</si>
  <si>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</si>
  <si>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</si>
  <si>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</si>
  <si>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</si>
  <si>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</si>
  <si>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</si>
  <si>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</si>
  <si>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</si>
  <si>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</si>
  <si>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</si>
  <si>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</si>
  <si>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</si>
  <si>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</si>
  <si>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</si>
  <si>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</si>
  <si>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</si>
  <si>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</si>
  <si>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</si>
  <si>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</si>
  <si>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</si>
  <si>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</si>
  <si>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</si>
  <si>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</si>
  <si>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</si>
  <si>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</si>
  <si>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</si>
  <si>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</si>
  <si>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</si>
  <si>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</si>
  <si>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</si>
  <si>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</si>
  <si>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</si>
  <si>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</si>
  <si>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</si>
  <si>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</si>
  <si>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</si>
  <si>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</si>
  <si>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</si>
  <si>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</si>
  <si>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</si>
  <si>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</si>
  <si>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</si>
  <si>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</si>
  <si>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</si>
  <si>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</si>
  <si>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</si>
  <si>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</si>
  <si>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</si>
  <si>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</si>
  <si>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</si>
  <si>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</si>
  <si>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</si>
  <si>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</si>
  <si>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</si>
  <si>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</si>
  <si>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</si>
  <si>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</si>
  <si>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</si>
  <si>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</si>
  <si>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</si>
  <si>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</si>
  <si>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</si>
  <si>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</si>
  <si>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</si>
  <si>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</si>
  <si>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</si>
  <si>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</si>
  <si>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</si>
  <si>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</si>
  <si>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</si>
  <si>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</si>
  <si>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</si>
  <si>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</si>
  <si>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</si>
  <si>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</si>
  <si>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</si>
  <si>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</si>
  <si>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</si>
  <si>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</si>
  <si>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</si>
  <si>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</si>
  <si>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</si>
  <si>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</si>
  <si>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</si>
  <si>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</si>
  <si>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</si>
  <si>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</si>
  <si>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</si>
  <si>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</si>
  <si>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</si>
  <si>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</si>
  <si>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</si>
  <si>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</si>
  <si>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</si>
  <si>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</si>
  <si>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</si>
  <si>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</si>
  <si>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</si>
  <si>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</si>
  <si>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</si>
  <si>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</si>
  <si>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</si>
  <si>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</si>
  <si>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</si>
  <si>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</si>
  <si>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</si>
  <si>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</si>
  <si>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</si>
  <si>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</si>
  <si>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</si>
  <si>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</si>
  <si>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</si>
  <si>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</si>
  <si>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</si>
  <si>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</si>
  <si>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</si>
  <si>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</si>
  <si>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</si>
  <si>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</si>
  <si>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</si>
  <si>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</si>
  <si>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</si>
  <si>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</si>
  <si>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</si>
  <si>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</si>
  <si>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</si>
  <si>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</si>
  <si>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</si>
  <si>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</si>
  <si>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</si>
  <si>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</si>
  <si>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</si>
  <si>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</si>
  <si>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</si>
  <si>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</si>
  <si>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</si>
  <si>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</si>
  <si>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</si>
  <si>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</si>
  <si>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</si>
  <si>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</si>
  <si>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</si>
  <si>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</si>
  <si>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</si>
  <si>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</si>
  <si>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</si>
  <si>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</si>
  <si>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</si>
  <si>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</si>
  <si>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</si>
  <si>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</si>
  <si>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</si>
  <si>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</si>
  <si>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</si>
  <si>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</si>
  <si>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</si>
  <si>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</si>
  <si>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</si>
  <si>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</si>
  <si>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</si>
  <si>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</si>
  <si>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</si>
  <si>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</si>
  <si>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</si>
  <si>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</si>
  <si>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</si>
  <si>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</si>
  <si>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</si>
  <si>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</si>
  <si>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</si>
  <si>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</si>
  <si>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</si>
  <si>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</si>
  <si>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</si>
  <si>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</si>
  <si>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</si>
  <si>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</si>
  <si>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</si>
  <si>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</si>
  <si>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</si>
  <si>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</si>
  <si>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</si>
  <si>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</si>
  <si>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</si>
  <si>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</si>
  <si>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</si>
  <si>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</si>
  <si>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</si>
  <si>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</si>
  <si>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</si>
  <si>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</si>
  <si>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</si>
  <si>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</si>
  <si>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</si>
  <si>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</si>
  <si>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</si>
  <si>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</si>
  <si>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</si>
  <si>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</si>
  <si>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</si>
  <si>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</si>
  <si>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</si>
  <si>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</si>
  <si>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</si>
  <si>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</si>
  <si>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</si>
  <si>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</si>
  <si>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</si>
  <si>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</si>
  <si>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</si>
  <si>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</si>
  <si>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</si>
  <si>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</si>
  <si>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</si>
  <si>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</si>
  <si>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</si>
  <si>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</si>
  <si>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</si>
  <si>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</si>
  <si>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</si>
  <si>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</si>
  <si>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</si>
  <si>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</si>
  <si>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</si>
  <si>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</si>
  <si>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</si>
  <si>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</si>
  <si>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</si>
  <si>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</si>
  <si>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</si>
  <si>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</si>
  <si>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</si>
  <si>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</si>
  <si>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</si>
  <si>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</si>
  <si>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</si>
  <si>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</si>
  <si>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</si>
  <si>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</si>
  <si>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</si>
  <si>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</si>
  <si>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</si>
  <si>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</si>
  <si>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</si>
  <si>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</si>
  <si>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</si>
  <si>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</si>
  <si>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</si>
  <si>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</si>
  <si>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</si>
  <si>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</si>
  <si>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</si>
  <si>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</si>
  <si>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</si>
  <si>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</si>
  <si>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</si>
  <si>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</si>
  <si>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</si>
  <si>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</si>
  <si>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</si>
  <si>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</si>
  <si>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</si>
  <si>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</si>
  <si>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</si>
  <si>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</si>
  <si>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</si>
  <si>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</si>
  <si>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</si>
  <si>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</si>
  <si>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</si>
  <si>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</si>
  <si>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</si>
  <si>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</si>
  <si>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</si>
  <si>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</si>
  <si>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</si>
  <si>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</si>
  <si>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</si>
  <si>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</si>
  <si>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</si>
  <si>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</si>
  <si>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</si>
  <si>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</si>
  <si>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</si>
  <si>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</si>
  <si>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</si>
  <si>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</si>
  <si>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</si>
  <si>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</si>
  <si>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</si>
  <si>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</si>
  <si>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</si>
  <si>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</si>
  <si>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</si>
  <si>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</si>
  <si>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</si>
  <si>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</si>
  <si>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</si>
  <si>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</si>
  <si>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</si>
  <si>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</si>
  <si>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</si>
  <si>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</si>
  <si>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</si>
  <si>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</si>
  <si>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</si>
  <si>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</si>
  <si>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</si>
  <si>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</si>
  <si>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</si>
  <si>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</si>
  <si>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</si>
  <si>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</si>
  <si>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</si>
  <si>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</si>
  <si>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</si>
  <si>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</si>
  <si>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</si>
  <si>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</si>
  <si>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</si>
  <si>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</si>
  <si>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</si>
  <si>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</si>
  <si>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</si>
  <si>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</si>
  <si>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</si>
  <si>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</si>
  <si>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</si>
  <si>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</si>
  <si>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</si>
  <si>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</si>
  <si>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</si>
  <si>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</si>
  <si>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</si>
  <si>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</si>
  <si>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</si>
  <si>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</si>
  <si>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</si>
  <si>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</si>
  <si>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</si>
  <si>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</si>
  <si>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</si>
  <si>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</si>
  <si>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</si>
  <si>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</si>
  <si>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</si>
  <si>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</si>
  <si>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</si>
  <si>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</si>
  <si>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</si>
  <si>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</si>
  <si>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</si>
  <si>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</si>
  <si>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</si>
  <si>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</si>
  <si>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</si>
  <si>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</si>
  <si>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</si>
  <si>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</si>
  <si>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</si>
  <si>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</si>
  <si>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</si>
  <si>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</si>
  <si>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</si>
  <si>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</si>
  <si>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</si>
  <si>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</si>
  <si>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</si>
  <si>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</si>
  <si>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</si>
  <si>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</si>
  <si>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</si>
  <si>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</si>
  <si>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</si>
  <si>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</si>
  <si>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</si>
  <si>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</si>
  <si>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</si>
  <si>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</si>
  <si>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</si>
  <si>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</si>
  <si>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</si>
  <si>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</si>
  <si>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</si>
  <si>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</si>
  <si>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</si>
  <si>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</si>
  <si>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</si>
  <si>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</si>
  <si>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</si>
  <si>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</si>
  <si>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</si>
  <si>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</si>
  <si>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</si>
  <si>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</si>
  <si>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</si>
  <si>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</si>
  <si>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</si>
  <si>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</si>
  <si>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</si>
  <si>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</si>
  <si>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</si>
  <si>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</si>
  <si>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</si>
  <si>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</si>
  <si>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</si>
  <si>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</si>
  <si>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</si>
  <si>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</si>
  <si>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</si>
  <si>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</si>
  <si>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</si>
  <si>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</si>
  <si>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</si>
  <si>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</si>
  <si>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</si>
  <si>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</si>
  <si>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</si>
  <si>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</si>
  <si>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</si>
  <si>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</si>
  <si>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</si>
  <si>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</si>
  <si>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</si>
  <si>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</si>
  <si>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</si>
  <si>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</si>
  <si>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</si>
  <si>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</si>
  <si>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</si>
  <si>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</si>
  <si>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</si>
  <si>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</si>
  <si>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</si>
  <si>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</si>
  <si>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</si>
  <si>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</si>
  <si>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</si>
  <si>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</si>
  <si>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</si>
  <si>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</si>
  <si>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</si>
  <si>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</si>
  <si>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</si>
  <si>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</si>
  <si>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</si>
  <si>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</si>
  <si>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</si>
  <si>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</si>
  <si>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</si>
  <si>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</si>
  <si>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</si>
  <si>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</si>
  <si>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</si>
  <si>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</si>
  <si>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</si>
  <si>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</si>
  <si>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</si>
  <si>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</si>
  <si>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</si>
  <si>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</si>
  <si>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</si>
  <si>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</si>
  <si>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</si>
  <si>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</si>
  <si>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</si>
  <si>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</si>
  <si>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</si>
  <si>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</si>
  <si>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</si>
  <si>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</si>
  <si>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</si>
  <si>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</si>
  <si>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</si>
  <si>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</si>
  <si>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</si>
  <si>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</si>
  <si>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</si>
  <si>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</si>
  <si>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</si>
  <si>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</si>
  <si>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</si>
  <si>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</si>
  <si>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</si>
  <si>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</si>
  <si>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</si>
  <si>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</si>
  <si>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</si>
  <si>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</si>
  <si>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</si>
  <si>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</si>
  <si>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</si>
  <si>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</si>
  <si>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</si>
  <si>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</si>
  <si>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</si>
  <si>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</si>
  <si>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</si>
  <si>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</si>
  <si>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</si>
  <si>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</si>
  <si>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</si>
  <si>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</si>
  <si>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</si>
  <si>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</si>
  <si>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</si>
  <si>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</si>
  <si>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</si>
  <si>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</si>
  <si>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</si>
  <si>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</si>
  <si>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</si>
  <si>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</si>
  <si>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</si>
  <si>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</si>
  <si>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</si>
  <si>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</si>
  <si>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</si>
  <si>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</si>
  <si>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</si>
  <si>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</si>
  <si>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</si>
  <si>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</si>
  <si>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</si>
  <si>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</si>
  <si>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</si>
  <si>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</si>
  <si>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</si>
  <si>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</si>
  <si>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</si>
  <si>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</si>
  <si>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</si>
  <si>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</si>
  <si>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</si>
  <si>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</si>
  <si>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</si>
  <si>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</si>
  <si>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</si>
  <si>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</si>
  <si>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</si>
  <si>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</si>
  <si>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</si>
  <si>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</si>
  <si>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</si>
  <si>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</si>
  <si>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</si>
  <si>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</si>
  <si>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</si>
  <si>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</si>
  <si>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</si>
  <si>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</si>
  <si>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</si>
  <si>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</si>
  <si>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</si>
  <si>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</si>
  <si>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</si>
  <si>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</si>
  <si>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</si>
  <si>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</si>
  <si>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</si>
  <si>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</si>
  <si>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</si>
  <si>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</si>
  <si>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</si>
  <si>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</si>
  <si>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</si>
  <si>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</si>
  <si>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</si>
  <si>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</si>
  <si>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</si>
  <si>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</si>
  <si>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</si>
  <si>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</si>
  <si>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</si>
  <si>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</si>
  <si>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</si>
  <si>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</si>
  <si>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</si>
  <si>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</si>
  <si>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</si>
  <si>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</si>
  <si>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</si>
  <si>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</si>
  <si>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</si>
  <si>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</si>
  <si>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</si>
  <si>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</si>
  <si>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</si>
  <si>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</si>
  <si>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</si>
  <si>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</si>
  <si>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</si>
  <si>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</si>
  <si>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</si>
  <si>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</si>
  <si>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</si>
  <si>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</si>
  <si>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</si>
  <si>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</si>
  <si>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</si>
  <si>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</si>
  <si>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</si>
  <si>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</si>
  <si>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</si>
  <si>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</si>
  <si>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</si>
  <si>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</si>
  <si>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</si>
  <si>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</si>
  <si>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</si>
  <si>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</si>
  <si>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</si>
  <si>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</si>
  <si>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</si>
  <si>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</si>
  <si>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</si>
  <si>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</si>
  <si>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</si>
  <si>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</si>
  <si>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</si>
  <si>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</si>
  <si>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</si>
  <si>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</si>
  <si>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</si>
  <si>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</si>
  <si>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</si>
  <si>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</si>
  <si>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</si>
  <si>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</si>
  <si>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</si>
  <si>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</si>
  <si>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</si>
  <si>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</si>
  <si>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</si>
  <si>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</si>
  <si>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</si>
  <si>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</si>
  <si>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</si>
  <si>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</si>
  <si>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</si>
  <si>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</si>
  <si>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</si>
  <si>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</si>
  <si>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</si>
  <si>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</si>
  <si>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</si>
  <si>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</si>
  <si>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</si>
  <si>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</si>
  <si>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</si>
  <si>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</si>
  <si>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</si>
  <si>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</si>
  <si>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</si>
  <si>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</si>
  <si>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</si>
  <si>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</si>
  <si>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</si>
  <si>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</si>
  <si>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</si>
  <si>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</si>
  <si>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</si>
  <si>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</si>
  <si>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</si>
  <si>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</si>
  <si>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</si>
  <si>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</si>
  <si>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</si>
  <si>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</si>
  <si>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</si>
  <si>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</si>
  <si>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</si>
  <si>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</si>
  <si>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</si>
  <si>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</si>
  <si>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</si>
  <si>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</si>
  <si>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</si>
  <si>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</si>
  <si>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</si>
  <si>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</si>
  <si>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</si>
  <si>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</si>
  <si>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</si>
  <si>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</si>
  <si>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</si>
  <si>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</si>
  <si>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</si>
  <si>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</si>
  <si>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</si>
  <si>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</si>
  <si>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</si>
  <si>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</si>
  <si>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</si>
  <si>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</si>
  <si>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</si>
  <si>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</si>
  <si>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</si>
  <si>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</si>
  <si>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</si>
  <si>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</si>
  <si>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</si>
  <si>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</si>
  <si>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</si>
  <si>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</si>
  <si>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</si>
  <si>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</si>
  <si>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</si>
  <si>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</si>
  <si>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</si>
  <si>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</si>
  <si>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</si>
  <si>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</si>
  <si>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</si>
  <si>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</si>
  <si>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</si>
  <si>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</si>
  <si>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</si>
  <si>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</si>
  <si>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</si>
  <si>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</si>
  <si>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</si>
  <si>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</si>
  <si>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</si>
  <si>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</si>
  <si>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</si>
  <si>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</si>
  <si>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</si>
  <si>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</si>
  <si>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</si>
  <si>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</si>
  <si>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</si>
  <si>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</si>
  <si>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</si>
  <si>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</si>
  <si>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</si>
  <si>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</si>
  <si>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</si>
  <si>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</si>
  <si>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</si>
  <si>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</si>
  <si>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</si>
  <si>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</si>
  <si>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</si>
  <si>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</si>
  <si>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</si>
  <si>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</si>
  <si>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</si>
  <si>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</si>
  <si>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</si>
  <si>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</si>
  <si>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</si>
  <si>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</si>
  <si>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</si>
  <si>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</si>
  <si>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</si>
  <si>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</si>
  <si>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</si>
  <si>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</si>
  <si>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</si>
  <si>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</si>
  <si>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</si>
  <si>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</si>
  <si>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</si>
  <si>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</si>
  <si>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</si>
  <si>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</si>
  <si>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</si>
  <si>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</si>
  <si>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</si>
  <si>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</si>
  <si>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</si>
  <si>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</si>
  <si>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</si>
  <si>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</si>
  <si>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</si>
  <si>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</si>
  <si>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</si>
  <si>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</si>
  <si>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</si>
  <si>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</si>
  <si>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</si>
  <si>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</si>
  <si>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</si>
  <si>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</si>
  <si>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</si>
  <si>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</si>
  <si>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</si>
  <si>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</si>
  <si>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</si>
  <si>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</si>
  <si>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</si>
  <si>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</si>
  <si>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</si>
  <si>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</si>
  <si>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</si>
  <si>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</si>
  <si>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</si>
  <si>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</si>
  <si>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</si>
  <si>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</si>
  <si>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</si>
  <si>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</si>
  <si>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</si>
  <si>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</si>
  <si>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</si>
  <si>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</si>
  <si>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</si>
  <si>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</si>
  <si>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</si>
  <si>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</si>
  <si>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</si>
  <si>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</si>
  <si>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</si>
  <si>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</si>
  <si>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</si>
  <si>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</si>
  <si>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</si>
  <si>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</si>
  <si>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</si>
  <si>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</si>
  <si>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</si>
  <si>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</si>
  <si>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</si>
  <si>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</si>
  <si>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</si>
  <si>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</si>
  <si>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</si>
  <si>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</si>
  <si>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</si>
  <si>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</si>
  <si>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</si>
  <si>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</si>
  <si>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</si>
  <si>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</si>
  <si>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</si>
  <si>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</si>
  <si>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</si>
  <si>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</si>
  <si>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</si>
  <si>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</si>
  <si>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</si>
  <si>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</si>
  <si>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</si>
  <si>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</si>
  <si>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</si>
  <si>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</si>
  <si>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</si>
  <si>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</si>
  <si>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</si>
  <si>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</si>
  <si>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</si>
  <si>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</si>
  <si>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</si>
  <si>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</si>
  <si>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</si>
  <si>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</si>
  <si>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</si>
  <si>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</si>
  <si>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</si>
  <si>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</si>
  <si>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</si>
  <si>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</si>
  <si>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</si>
  <si>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</si>
  <si>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</si>
  <si>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</si>
  <si>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</si>
  <si>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</si>
  <si>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</si>
  <si>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</si>
  <si>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</si>
  <si>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</si>
  <si>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</si>
  <si>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</si>
  <si>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</si>
  <si>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</si>
  <si>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</si>
  <si>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</si>
  <si>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</si>
  <si>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</si>
  <si>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</si>
  <si>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</si>
  <si>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</si>
  <si>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</si>
  <si>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</si>
  <si>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</si>
  <si>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</si>
  <si>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</si>
  <si>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</si>
  <si>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</si>
  <si>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</si>
  <si>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</si>
  <si>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</si>
  <si>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</si>
  <si>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</si>
  <si>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</si>
  <si>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</si>
  <si>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</si>
  <si>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</si>
  <si>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</si>
  <si>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</si>
  <si>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</si>
  <si>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</si>
  <si>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</si>
  <si>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</si>
  <si>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</si>
  <si>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</si>
  <si>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</si>
  <si>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</si>
  <si>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</si>
  <si>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</si>
  <si>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</si>
  <si>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</si>
  <si>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</si>
  <si>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</si>
  <si>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</si>
  <si>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</si>
  <si>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</si>
  <si>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</si>
  <si>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</si>
  <si>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</si>
  <si>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</si>
  <si>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</si>
  <si>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</si>
  <si>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</si>
  <si>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</si>
  <si>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</si>
  <si>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</si>
  <si>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</si>
  <si>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</si>
  <si>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</si>
  <si>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</si>
  <si>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</si>
  <si>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</si>
  <si>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</si>
  <si>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</si>
  <si>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</si>
  <si>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</si>
  <si>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</si>
  <si>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</si>
  <si>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</si>
  <si>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</si>
  <si>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</si>
  <si>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</si>
  <si>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</si>
  <si>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</si>
  <si>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</si>
  <si>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</si>
  <si>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</si>
  <si>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</si>
  <si>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</si>
  <si>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</si>
  <si>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</si>
  <si>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</si>
  <si>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</si>
  <si>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</si>
  <si>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</si>
  <si>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</si>
  <si>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</si>
  <si>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</si>
  <si>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</si>
  <si>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</si>
  <si>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</si>
  <si>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</si>
  <si>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</si>
  <si>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</si>
  <si>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</si>
  <si>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</si>
  <si>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</si>
  <si>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</si>
  <si>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</si>
  <si>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</si>
  <si>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</si>
  <si>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</si>
  <si>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</si>
  <si>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</si>
  <si>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</si>
  <si>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</si>
  <si>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</si>
  <si>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</si>
  <si>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</si>
  <si>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</si>
  <si>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</si>
  <si>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</si>
  <si>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</si>
  <si>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</si>
  <si>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</si>
  <si>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</si>
  <si>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</si>
  <si>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</si>
  <si>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</si>
  <si>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</si>
  <si>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</si>
  <si>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</si>
  <si>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</si>
  <si>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</si>
  <si>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</si>
  <si>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</si>
  <si>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</si>
  <si>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</si>
  <si>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</si>
  <si>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</si>
  <si>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</si>
  <si>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</si>
  <si>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</si>
  <si>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</si>
  <si>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</si>
  <si>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</si>
  <si>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</si>
  <si>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</si>
  <si>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</si>
  <si>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</si>
  <si>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</si>
  <si>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</si>
  <si>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</si>
  <si>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</si>
  <si>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</si>
  <si>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</si>
  <si>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</si>
  <si>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</si>
  <si>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</si>
  <si>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</si>
  <si>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</si>
  <si>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</si>
  <si>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</si>
  <si>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</si>
  <si>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</si>
  <si>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</si>
  <si>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</si>
  <si>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</si>
  <si>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</si>
  <si>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</si>
  <si>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</si>
  <si>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</si>
  <si>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</si>
  <si>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</si>
  <si>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</si>
  <si>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</si>
  <si>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</si>
  <si>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</si>
  <si>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</si>
  <si>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</si>
  <si>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</si>
  <si>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</si>
  <si>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</si>
  <si>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</si>
  <si>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</si>
  <si>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</si>
  <si>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</si>
  <si>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</si>
  <si>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</si>
  <si>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</si>
  <si>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</si>
  <si>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</si>
  <si>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</si>
  <si>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</si>
  <si>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</si>
  <si>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</si>
  <si>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</si>
  <si>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</si>
  <si>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</si>
  <si>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</si>
  <si>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</si>
  <si>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</si>
  <si>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</si>
  <si>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</si>
  <si>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</si>
  <si>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</si>
  <si>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</si>
  <si>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</si>
  <si>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</si>
  <si>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</si>
  <si>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</si>
  <si>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</si>
  <si>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</si>
  <si>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</si>
  <si>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</si>
  <si>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</si>
  <si>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</si>
  <si>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</si>
  <si>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</si>
  <si>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</si>
  <si>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</si>
  <si>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</si>
  <si>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</si>
  <si>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</si>
  <si>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</si>
  <si>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</si>
  <si>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</si>
  <si>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</si>
  <si>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</si>
  <si>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</si>
  <si>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</si>
  <si>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</si>
  <si>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</si>
  <si>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</si>
  <si>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</si>
  <si>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</si>
  <si>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</si>
  <si>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</si>
  <si>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</si>
  <si>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</si>
  <si>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</si>
  <si>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</si>
  <si>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</si>
  <si>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</si>
  <si>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</si>
  <si>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</si>
  <si>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</si>
  <si>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</si>
  <si>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</si>
  <si>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</si>
  <si>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</si>
  <si>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</si>
  <si>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</si>
  <si>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</si>
  <si>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</si>
  <si>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</si>
  <si>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</si>
  <si>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</si>
  <si>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</si>
  <si>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</si>
  <si>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</si>
  <si>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</si>
  <si>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</si>
  <si>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</si>
  <si>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</si>
  <si>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</si>
  <si>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</si>
  <si>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</si>
  <si>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</si>
  <si>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</si>
  <si>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</si>
  <si>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</si>
  <si>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</si>
  <si>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</si>
  <si>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</si>
  <si>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</si>
  <si>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</si>
  <si>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</si>
  <si>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</si>
  <si>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</si>
  <si>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</si>
  <si>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</si>
  <si>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</si>
  <si>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</si>
  <si>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</si>
  <si>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</si>
  <si>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</si>
  <si>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</si>
  <si>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</si>
  <si>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</si>
  <si>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</si>
  <si>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</si>
  <si>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</si>
  <si>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</si>
  <si>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</si>
  <si>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</si>
  <si>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</si>
  <si>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</si>
  <si>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</si>
  <si>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</si>
  <si>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</si>
  <si>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</si>
  <si>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</si>
  <si>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</si>
  <si>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</si>
  <si>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</si>
  <si>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</si>
  <si>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</si>
  <si>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</si>
  <si>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</si>
  <si>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</si>
  <si>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</si>
  <si>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</si>
  <si>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</si>
  <si>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</si>
  <si>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</si>
  <si>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</si>
  <si>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</si>
  <si>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</si>
  <si>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</si>
  <si>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</si>
  <si>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</si>
  <si>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</si>
  <si>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</si>
  <si>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</si>
  <si>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</si>
  <si>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</si>
  <si>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</si>
  <si>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</si>
  <si>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</si>
  <si>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</si>
  <si>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</si>
  <si>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</si>
  <si>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</si>
  <si>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</si>
  <si>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</si>
  <si>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</si>
  <si>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</si>
  <si>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</si>
  <si>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</si>
  <si>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</si>
  <si>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</si>
  <si>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</si>
  <si>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</si>
  <si>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</si>
  <si>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</si>
  <si>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</si>
  <si>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</si>
  <si>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</si>
  <si>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</si>
  <si>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</si>
  <si>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</si>
  <si>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</si>
  <si>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</si>
  <si>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</si>
  <si>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</si>
  <si>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</si>
  <si>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</si>
  <si>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</si>
  <si>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</si>
  <si>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</si>
  <si>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</si>
  <si>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</si>
  <si>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</si>
  <si>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</si>
  <si>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</si>
  <si>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</si>
  <si>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</si>
  <si>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</si>
  <si>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</si>
  <si>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</si>
  <si>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</si>
  <si>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</si>
  <si>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</si>
  <si>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</si>
  <si>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</si>
  <si>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</si>
  <si>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</si>
  <si>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</si>
  <si>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</si>
  <si>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</si>
  <si>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</si>
  <si>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</si>
  <si>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</si>
  <si>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</si>
  <si>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</si>
  <si>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</si>
  <si>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</si>
  <si>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</si>
  <si>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</si>
  <si>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</si>
  <si>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</si>
  <si>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</si>
  <si>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</si>
  <si>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</si>
  <si>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</si>
  <si>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</si>
  <si>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</si>
  <si>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</si>
  <si>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</si>
  <si>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</si>
  <si>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</si>
  <si>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</si>
  <si>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</si>
  <si>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</si>
  <si>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</si>
  <si>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</si>
  <si>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</si>
  <si>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</si>
  <si>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</si>
  <si>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</si>
  <si>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</si>
  <si>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</si>
  <si>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</si>
  <si>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</si>
  <si>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</si>
  <si>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</si>
  <si>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</si>
  <si>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</si>
  <si>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</si>
  <si>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</si>
  <si>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</si>
  <si>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</si>
  <si>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</si>
  <si>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</si>
  <si>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</si>
  <si>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</si>
  <si>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</si>
  <si>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</si>
  <si>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</si>
  <si>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</si>
  <si>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</si>
  <si>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</si>
  <si>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</si>
  <si>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</si>
  <si>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</si>
  <si>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</si>
  <si>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</si>
  <si>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</si>
  <si>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</si>
  <si>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</si>
  <si>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</si>
  <si>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</si>
  <si>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</si>
  <si>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</si>
  <si>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</si>
  <si>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</si>
  <si>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</si>
  <si>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</si>
  <si>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</si>
  <si>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</si>
  <si>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</si>
  <si>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</si>
  <si>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</si>
  <si>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</si>
  <si>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</si>
  <si>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</si>
  <si>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</si>
  <si>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</si>
  <si>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</si>
  <si>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</si>
  <si>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</si>
  <si>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</si>
  <si>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</si>
  <si>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</si>
  <si>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</si>
  <si>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</si>
  <si>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</si>
  <si>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</si>
  <si>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</si>
  <si>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</si>
  <si>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</si>
  <si>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</si>
  <si>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</si>
  <si>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</si>
  <si>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</si>
  <si>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</si>
  <si>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</si>
  <si>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</si>
  <si>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</si>
  <si>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</si>
  <si>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</si>
  <si>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</si>
  <si>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</si>
  <si>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</si>
  <si>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</si>
  <si>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</si>
  <si>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</si>
  <si>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</si>
  <si>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</si>
  <si>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</si>
  <si>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</si>
  <si>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</si>
  <si>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</si>
  <si>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</si>
  <si>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</si>
  <si>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</si>
  <si>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</si>
  <si>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</si>
  <si>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</si>
  <si>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</si>
  <si>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</si>
  <si>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</si>
  <si>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</si>
  <si>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</si>
  <si>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</si>
  <si>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</si>
  <si>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</si>
  <si>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</si>
  <si>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</si>
  <si>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</si>
  <si>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</si>
  <si>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</si>
  <si>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</si>
  <si>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</si>
  <si>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</si>
  <si>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</si>
  <si>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</si>
  <si>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</si>
  <si>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</si>
  <si>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</si>
  <si>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</si>
  <si>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</si>
  <si>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</si>
  <si>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</si>
  <si>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</si>
  <si>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</si>
  <si>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</si>
  <si>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</si>
  <si>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</si>
  <si>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</si>
  <si>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</si>
  <si>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</si>
  <si>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</si>
  <si>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</si>
  <si>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</si>
  <si>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</si>
  <si>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</si>
  <si>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</si>
  <si>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</si>
  <si>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</si>
  <si>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</si>
  <si>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</si>
  <si>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</si>
  <si>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</si>
  <si>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</si>
  <si>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</si>
  <si>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</si>
  <si>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</si>
  <si>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</si>
  <si>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</si>
  <si>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</si>
  <si>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</si>
  <si>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</si>
  <si>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</si>
  <si>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</si>
  <si>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</si>
  <si>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</si>
  <si>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</si>
  <si>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</si>
  <si>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</si>
  <si>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</si>
  <si>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</si>
  <si>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</si>
  <si>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</si>
  <si>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</si>
  <si>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</si>
  <si>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</si>
  <si>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</si>
  <si>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</si>
  <si>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</si>
  <si>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</si>
  <si>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</si>
  <si>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</si>
  <si>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</si>
  <si>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</si>
  <si>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</si>
  <si>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</si>
  <si>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</si>
  <si>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</si>
  <si>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</si>
  <si>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</si>
  <si>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</si>
  <si>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</si>
  <si>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</si>
  <si>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</si>
  <si>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</si>
  <si>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</si>
  <si>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</si>
  <si>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</si>
  <si>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</si>
  <si>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</si>
  <si>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</si>
  <si>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</si>
  <si>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</si>
  <si>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</si>
  <si>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</si>
  <si>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</si>
  <si>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</si>
  <si>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</si>
  <si>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</si>
  <si>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</si>
  <si>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</si>
  <si>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</si>
  <si>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</si>
  <si>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</si>
  <si>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</si>
  <si>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</si>
  <si>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</si>
  <si>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</si>
  <si>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</si>
  <si>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</si>
  <si>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</si>
  <si>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</si>
  <si>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</si>
  <si>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</si>
  <si>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</si>
  <si>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</si>
  <si>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</si>
  <si>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</si>
  <si>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</si>
  <si>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</si>
  <si>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</si>
  <si>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</si>
  <si>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</si>
  <si>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</si>
  <si>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</si>
  <si>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</si>
  <si>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</si>
  <si>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</si>
  <si>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</si>
  <si>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</si>
  <si>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</si>
  <si>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</si>
  <si>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</si>
  <si>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</si>
  <si>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</si>
  <si>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</si>
  <si>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</si>
  <si>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</si>
  <si>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</si>
  <si>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</si>
  <si>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</si>
  <si>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</si>
  <si>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</si>
  <si>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</si>
  <si>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</si>
  <si>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</si>
  <si>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</si>
  <si>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</si>
  <si>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</si>
  <si>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</si>
  <si>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</si>
  <si>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</si>
  <si>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</si>
  <si>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</si>
  <si>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</si>
  <si>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</si>
  <si>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</si>
  <si>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</si>
  <si>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</si>
  <si>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</si>
  <si>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</si>
  <si>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</si>
  <si>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</si>
  <si>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</si>
  <si>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</si>
  <si>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</si>
  <si>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</si>
  <si>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</si>
  <si>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</si>
  <si>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</si>
  <si>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</si>
  <si>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</si>
  <si>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</si>
  <si>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</si>
  <si>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</si>
  <si>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</si>
  <si>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</si>
  <si>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</si>
  <si>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</si>
  <si>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</si>
  <si>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</si>
  <si>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</si>
  <si>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</si>
  <si>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</si>
  <si>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</si>
  <si>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</si>
  <si>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</si>
  <si>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</si>
  <si>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</si>
  <si>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</si>
  <si>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</si>
  <si>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</si>
  <si>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</si>
  <si>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</si>
  <si>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</si>
  <si>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</si>
  <si>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</si>
  <si>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</si>
  <si>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</si>
  <si>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</si>
  <si>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</si>
  <si>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</si>
  <si>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</si>
  <si>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</si>
  <si>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</si>
  <si>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</si>
  <si>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</si>
  <si>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</si>
  <si>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</si>
  <si>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</si>
  <si>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</si>
  <si>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</si>
  <si>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</si>
  <si>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</si>
  <si>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</si>
  <si>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</si>
  <si>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</si>
  <si>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</si>
  <si>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</si>
  <si>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</si>
  <si>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</si>
  <si>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</si>
  <si>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</si>
  <si>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</si>
  <si>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</si>
  <si>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</si>
  <si>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</si>
  <si>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</si>
  <si>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</si>
  <si>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</si>
  <si>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</si>
  <si>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</si>
  <si>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</si>
  <si>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</si>
  <si>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</si>
  <si>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</si>
  <si>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</si>
  <si>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</si>
  <si>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</si>
  <si>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</si>
  <si>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</si>
  <si>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</si>
  <si>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</si>
  <si>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</si>
  <si>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</si>
  <si>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</si>
  <si>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</si>
  <si>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</si>
  <si>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</si>
  <si>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</si>
  <si>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</si>
  <si>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</si>
  <si>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</si>
  <si>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</si>
  <si>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</si>
  <si>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</si>
  <si>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</si>
  <si>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</si>
  <si>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</si>
  <si>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</si>
  <si>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</si>
  <si>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</si>
  <si>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</si>
  <si>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</si>
  <si>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</si>
  <si>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</si>
  <si>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</si>
  <si>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</si>
  <si>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</si>
  <si>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</si>
  <si>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</si>
  <si>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</si>
  <si>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</si>
  <si>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</si>
  <si>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</si>
  <si>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</si>
  <si>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</si>
  <si>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</si>
  <si>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</si>
  <si>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</si>
  <si>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</si>
  <si>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</si>
  <si>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</si>
  <si>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</si>
  <si>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</si>
  <si>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</si>
  <si>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</si>
  <si>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</si>
  <si>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</si>
  <si>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</si>
  <si>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</si>
  <si>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</si>
  <si>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</si>
  <si>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</si>
  <si>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</si>
  <si>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</si>
  <si>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</si>
  <si>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</si>
  <si>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</si>
  <si>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</si>
  <si>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</si>
  <si>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</si>
  <si>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</si>
  <si>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</si>
  <si>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</si>
  <si>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</si>
  <si>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</si>
  <si>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</si>
  <si>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</si>
  <si>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</si>
  <si>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</si>
  <si>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</si>
  <si>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</si>
  <si>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</si>
  <si>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</si>
  <si>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</si>
  <si>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</si>
  <si>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</si>
  <si>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</si>
  <si>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</si>
  <si>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</si>
  <si>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</si>
  <si>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</si>
  <si>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</si>
  <si>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</si>
  <si>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</si>
  <si>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</si>
  <si>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</si>
  <si>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</si>
  <si>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</si>
  <si>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</si>
  <si>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</si>
  <si>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</si>
  <si>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</si>
  <si>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</si>
  <si>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</si>
  <si>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</si>
  <si>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</si>
  <si>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</si>
  <si>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</si>
  <si>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</si>
  <si>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</si>
  <si>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</si>
  <si>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</si>
  <si>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</si>
  <si>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</si>
  <si>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</si>
  <si>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</si>
  <si>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</si>
  <si>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</si>
  <si>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</si>
  <si>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</si>
  <si>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</si>
  <si>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</si>
  <si>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</si>
  <si>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</si>
  <si>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</si>
  <si>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</si>
  <si>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</si>
  <si>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</si>
  <si>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</si>
  <si>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</si>
  <si>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</si>
  <si>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</si>
  <si>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</si>
  <si>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</si>
  <si>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</si>
  <si>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</si>
  <si>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</si>
  <si>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</si>
  <si>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</si>
  <si>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</si>
  <si>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</si>
  <si>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</si>
  <si>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</si>
  <si>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</si>
  <si>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</si>
  <si>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</si>
  <si>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</si>
  <si>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</si>
  <si>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</si>
  <si>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</si>
  <si>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</si>
  <si>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</si>
  <si>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</si>
  <si>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</si>
  <si>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</si>
  <si>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</si>
  <si>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</si>
  <si>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</si>
  <si>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</si>
  <si>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</si>
  <si>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</si>
  <si>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</si>
  <si>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</si>
  <si>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</si>
  <si>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</si>
  <si>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</si>
  <si>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</si>
  <si>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</si>
  <si>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</si>
  <si>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</si>
  <si>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</si>
  <si>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</si>
  <si>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</si>
  <si>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</si>
  <si>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</si>
  <si>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</si>
  <si>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</si>
  <si>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</si>
  <si>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</si>
  <si>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</si>
  <si>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</si>
  <si>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</si>
  <si>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</si>
  <si>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</si>
  <si>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</si>
  <si>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</si>
  <si>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</si>
  <si>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</si>
  <si>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</si>
  <si>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</si>
  <si>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</si>
  <si>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</si>
  <si>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</si>
  <si>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</si>
  <si>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</si>
  <si>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</si>
  <si>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</si>
  <si>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</si>
  <si>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</si>
  <si>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</si>
  <si>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</si>
  <si>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</si>
  <si>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</si>
  <si>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</si>
  <si>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</si>
  <si>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</si>
  <si>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</si>
  <si>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</si>
  <si>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</si>
  <si>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</si>
  <si>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</si>
  <si>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</si>
  <si>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</si>
  <si>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</si>
  <si>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</si>
  <si>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</si>
  <si>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</si>
  <si>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</si>
  <si>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</si>
  <si>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</si>
  <si>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</si>
  <si>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</si>
  <si>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</si>
  <si>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</si>
  <si>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</si>
  <si>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</si>
  <si>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</si>
  <si>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</si>
  <si>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</si>
  <si>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</si>
  <si>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</si>
  <si>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</si>
  <si>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</si>
  <si>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</si>
  <si>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</si>
  <si>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</si>
  <si>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</si>
  <si>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</si>
  <si>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</si>
  <si>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</si>
  <si>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</si>
  <si>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</si>
  <si>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</si>
  <si>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</si>
  <si>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</si>
  <si>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</si>
  <si>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</si>
  <si>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</si>
  <si>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</si>
  <si>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</si>
  <si>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</si>
  <si>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</si>
  <si>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</si>
  <si>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</si>
  <si>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</si>
  <si>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</si>
  <si>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</si>
  <si>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</si>
  <si>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</si>
  <si>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</si>
  <si>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</si>
  <si>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</si>
  <si>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</si>
  <si>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</si>
  <si>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</si>
  <si>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</si>
  <si>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</si>
  <si>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</si>
  <si>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</si>
  <si>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</si>
  <si>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</si>
  <si>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</si>
  <si>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</si>
  <si>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</si>
  <si>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</si>
  <si>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</si>
  <si>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</si>
  <si>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</si>
  <si>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</si>
  <si>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</si>
  <si>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</si>
  <si>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</si>
  <si>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</si>
  <si>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</si>
  <si>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</si>
  <si>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</si>
  <si>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</si>
  <si>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</si>
  <si>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</si>
  <si>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</si>
  <si>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</si>
  <si>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</si>
  <si>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</si>
  <si>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</si>
  <si>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</si>
  <si>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</si>
  <si>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</si>
  <si>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</si>
  <si>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</si>
  <si>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</si>
  <si>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</si>
  <si>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</si>
  <si>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</si>
  <si>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</si>
  <si>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</si>
  <si>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</si>
  <si>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</si>
  <si>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</si>
  <si>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</si>
  <si>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</si>
  <si>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</si>
  <si>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</si>
  <si>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</si>
  <si>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</si>
  <si>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</si>
  <si>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</si>
  <si>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</si>
  <si>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</si>
  <si>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</si>
  <si>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</si>
  <si>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</si>
  <si>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</si>
  <si>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</si>
  <si>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</si>
  <si>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</si>
  <si>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</si>
  <si>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</si>
  <si>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</si>
  <si>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</si>
  <si>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</si>
  <si>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</si>
  <si>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</si>
  <si>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</si>
  <si>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</si>
  <si>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</si>
  <si>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</si>
  <si>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</si>
  <si>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</si>
  <si>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</si>
  <si>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</si>
  <si>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</si>
  <si>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</si>
  <si>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</si>
  <si>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</si>
  <si>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</si>
  <si>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</si>
  <si>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</si>
  <si>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</si>
  <si>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</si>
  <si>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</si>
  <si>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</si>
  <si>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</si>
  <si>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</si>
  <si>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</si>
  <si>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</si>
  <si>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</si>
  <si>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</si>
  <si>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</si>
  <si>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</si>
  <si>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</si>
  <si>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</si>
  <si>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</si>
  <si>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</si>
  <si>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</si>
  <si>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</si>
  <si>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</si>
  <si>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</si>
  <si>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</si>
  <si>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</si>
  <si>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</si>
  <si>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</si>
  <si>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</si>
  <si>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</si>
  <si>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</si>
  <si>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</si>
  <si>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</si>
  <si>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</si>
  <si>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</si>
  <si>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</si>
  <si>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</si>
  <si>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</si>
  <si>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</si>
  <si>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</si>
  <si>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</si>
  <si>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</si>
  <si>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</si>
  <si>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</si>
  <si>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</si>
  <si>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</si>
  <si>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</si>
  <si>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</si>
  <si>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</si>
  <si>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</si>
  <si>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</si>
  <si>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</si>
  <si>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</si>
  <si>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</si>
  <si>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</si>
  <si>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</si>
  <si>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</si>
  <si>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</si>
  <si>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</si>
  <si>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</si>
  <si>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</si>
  <si>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</si>
  <si>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</si>
  <si>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</si>
  <si>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</si>
  <si>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</si>
  <si>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</si>
  <si>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</si>
  <si>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</si>
  <si>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</si>
  <si>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</si>
  <si>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</si>
  <si>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</si>
  <si>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</si>
  <si>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</si>
  <si>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</si>
  <si>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</si>
  <si>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</si>
  <si>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</si>
  <si>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</si>
  <si>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</si>
  <si>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</si>
  <si>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</si>
  <si>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</si>
  <si>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</si>
  <si>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</si>
  <si>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</si>
  <si>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</si>
  <si>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</si>
  <si>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</si>
  <si>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</si>
  <si>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</si>
  <si>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</si>
  <si>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</si>
  <si>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</si>
  <si>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</si>
  <si>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</si>
  <si>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</si>
  <si>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</si>
  <si>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</si>
  <si>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</si>
  <si>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</si>
  <si>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</si>
  <si>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</si>
  <si>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</si>
  <si>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</si>
  <si>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</si>
  <si>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</si>
  <si>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</si>
  <si>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</si>
  <si>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</si>
  <si>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</si>
  <si>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</si>
  <si>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</si>
  <si>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</si>
  <si>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</si>
  <si>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</si>
  <si>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</si>
  <si>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</si>
  <si>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</si>
  <si>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</si>
  <si>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</si>
  <si>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</si>
  <si>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</si>
  <si>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</si>
  <si>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</si>
  <si>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</si>
  <si>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</si>
  <si>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</si>
  <si>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</si>
  <si>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</si>
  <si>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</si>
  <si>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</si>
  <si>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</si>
  <si>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</si>
  <si>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</si>
  <si>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</si>
  <si>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</si>
  <si>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</si>
  <si>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</si>
  <si>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</si>
  <si>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</si>
  <si>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</si>
  <si>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</si>
  <si>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</si>
  <si>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</si>
  <si>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</si>
  <si>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</si>
  <si>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</si>
  <si>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</si>
  <si>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</si>
  <si>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</si>
  <si>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</si>
  <si>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</si>
  <si>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</si>
  <si>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</si>
  <si>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</si>
  <si>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</si>
  <si>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</si>
  <si>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</si>
  <si>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</si>
  <si>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</si>
  <si>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</si>
  <si>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</si>
  <si>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</si>
  <si>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</si>
  <si>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</si>
  <si>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</si>
  <si>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</si>
  <si>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</si>
  <si>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</si>
  <si>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</si>
  <si>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</si>
  <si>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</si>
  <si>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</si>
  <si>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</si>
  <si>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</si>
  <si>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</si>
  <si>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</si>
  <si>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</si>
  <si>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</si>
  <si>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</si>
  <si>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</si>
  <si>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</si>
  <si>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</si>
  <si>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</si>
  <si>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</si>
  <si>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</si>
  <si>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</si>
  <si>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</si>
  <si>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</si>
  <si>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</si>
  <si>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</si>
  <si>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</si>
  <si>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</si>
  <si>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</si>
  <si>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</si>
  <si>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</si>
  <si>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</si>
  <si>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</si>
  <si>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</si>
  <si>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</si>
  <si>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</si>
  <si>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</si>
  <si>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</si>
  <si>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</si>
  <si>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</si>
  <si>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</si>
  <si>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</si>
  <si>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</si>
  <si>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</si>
  <si>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</si>
  <si>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</si>
  <si>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</si>
  <si>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</si>
  <si>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</si>
  <si>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</si>
  <si>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</si>
  <si>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</si>
  <si>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</si>
  <si>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</si>
  <si>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</si>
  <si>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</si>
  <si>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</si>
  <si>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</si>
  <si>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</si>
  <si>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</si>
  <si>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</si>
  <si>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</si>
  <si>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</si>
  <si>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</si>
  <si>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</si>
  <si>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</si>
  <si>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</si>
  <si>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</si>
  <si>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</si>
  <si>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</si>
  <si>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</si>
  <si>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</si>
  <si>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</si>
  <si>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</si>
  <si>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</si>
  <si>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</si>
  <si>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</si>
  <si>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</si>
  <si>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</si>
  <si>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</si>
  <si>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</si>
  <si>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</si>
  <si>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</si>
  <si>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</si>
  <si>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</si>
  <si>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</si>
  <si>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</si>
  <si>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</si>
  <si>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</si>
  <si>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</si>
  <si>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</si>
  <si>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</si>
  <si>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</si>
  <si>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</si>
  <si>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</si>
  <si>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</si>
  <si>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</si>
  <si>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</si>
  <si>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</si>
  <si>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</si>
  <si>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</si>
  <si>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</si>
  <si>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</si>
  <si>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</si>
  <si>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</si>
  <si>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</si>
  <si>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</si>
  <si>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</si>
  <si>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</si>
  <si>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</si>
  <si>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</si>
  <si>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</si>
  <si>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</si>
  <si>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</si>
  <si>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</si>
  <si>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</si>
  <si>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</si>
  <si>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</si>
  <si>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</si>
  <si>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</si>
  <si>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</si>
  <si>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</si>
  <si>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</si>
  <si>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</si>
  <si>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</si>
  <si>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</si>
  <si>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</si>
  <si>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</si>
  <si>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</si>
  <si>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</si>
  <si>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</si>
  <si>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</si>
  <si>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</si>
  <si>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</si>
  <si>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</si>
  <si>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</si>
  <si>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</si>
  <si>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</si>
  <si>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</si>
  <si>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</si>
  <si>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</si>
  <si>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</si>
  <si>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</si>
  <si>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</si>
  <si>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</si>
  <si>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</si>
  <si>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</si>
  <si>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</si>
  <si>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</si>
  <si>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</si>
  <si>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</si>
  <si>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</si>
  <si>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</si>
  <si>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</si>
  <si>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</si>
  <si>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</si>
  <si>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</si>
  <si>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</si>
  <si>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</si>
  <si>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</si>
  <si>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</si>
  <si>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</si>
  <si>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</si>
  <si>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</si>
  <si>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</si>
  <si>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</si>
  <si>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</si>
  <si>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</si>
  <si>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</si>
  <si>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</si>
  <si>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</si>
  <si>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</si>
  <si>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</si>
  <si>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</si>
  <si>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</si>
  <si>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</si>
  <si>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</si>
  <si>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</si>
  <si>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</si>
  <si>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</si>
  <si>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</si>
  <si>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</si>
  <si>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</si>
  <si>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</si>
  <si>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</si>
  <si>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</si>
  <si>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</si>
  <si>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</si>
  <si>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</si>
  <si>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</si>
  <si>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</si>
  <si>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</si>
  <si>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</si>
  <si>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</si>
  <si>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</si>
  <si>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</si>
  <si>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</si>
  <si>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</si>
  <si>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</si>
  <si>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</si>
  <si>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</si>
  <si>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</si>
  <si>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</si>
  <si>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</si>
  <si>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</si>
  <si>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</si>
  <si>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</si>
  <si>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</si>
  <si>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</si>
  <si>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</si>
  <si>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</si>
  <si>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</si>
  <si>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</si>
  <si>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</si>
  <si>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</si>
  <si>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</si>
  <si>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</si>
  <si>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</si>
  <si>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</si>
  <si>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</si>
  <si>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</si>
  <si>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</si>
  <si>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</si>
  <si>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</si>
  <si>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</si>
  <si>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</si>
  <si>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</si>
  <si>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</si>
  <si>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</si>
  <si>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</si>
  <si>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</si>
  <si>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</si>
  <si>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</si>
  <si>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</si>
  <si>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</si>
  <si>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</si>
  <si>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</si>
  <si>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</si>
  <si>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</si>
  <si>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</si>
  <si>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</si>
  <si>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</si>
  <si>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</si>
  <si>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</si>
  <si>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</si>
  <si>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</si>
  <si>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</si>
  <si>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</si>
  <si>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</si>
  <si>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</si>
  <si>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</si>
  <si>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</si>
  <si>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</si>
  <si>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</si>
  <si>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</si>
  <si>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</si>
  <si>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</si>
  <si>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</si>
  <si>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</si>
  <si>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</si>
  <si>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</si>
  <si>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</si>
  <si>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</si>
  <si>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</si>
  <si>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</si>
  <si>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</si>
  <si>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</si>
  <si>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</si>
  <si>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</si>
  <si>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</si>
  <si>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</si>
  <si>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</si>
  <si>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</si>
  <si>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</si>
  <si>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</si>
  <si>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</si>
  <si>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</si>
  <si>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</si>
  <si>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</si>
  <si>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</si>
  <si>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</si>
  <si>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</si>
  <si>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</si>
  <si>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</si>
  <si>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</si>
  <si>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</si>
  <si>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</si>
  <si>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</si>
  <si>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</si>
  <si>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</si>
  <si>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</si>
  <si>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</si>
  <si>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</si>
  <si>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</si>
  <si>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</si>
  <si>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</si>
  <si>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</si>
  <si>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</si>
  <si>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</si>
  <si>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</si>
  <si>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</si>
  <si>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</si>
  <si>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</si>
  <si>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</si>
  <si>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</si>
  <si>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</si>
  <si>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</si>
  <si>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</si>
  <si>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</si>
  <si>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</si>
  <si>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</si>
  <si>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</si>
  <si>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</si>
  <si>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</si>
  <si>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</si>
  <si>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</si>
  <si>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</si>
  <si>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</si>
  <si>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</si>
  <si>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</si>
  <si>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</si>
  <si>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</si>
  <si>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</si>
  <si>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</si>
  <si>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</si>
  <si>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</si>
  <si>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</si>
  <si>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</si>
  <si>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</si>
  <si>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</si>
  <si>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</si>
  <si>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</si>
  <si>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</si>
  <si>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</si>
  <si>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</si>
  <si>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</si>
  <si>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</si>
  <si>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</si>
  <si>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</si>
  <si>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</si>
  <si>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</si>
  <si>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</si>
  <si>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</si>
  <si>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</si>
  <si>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</si>
  <si>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</si>
  <si>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</si>
  <si>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</si>
  <si>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</si>
  <si>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</si>
  <si>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</si>
  <si>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</si>
  <si>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</si>
  <si>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</si>
  <si>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</si>
  <si>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</si>
  <si>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</si>
  <si>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</si>
  <si>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</si>
  <si>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</si>
  <si>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</si>
  <si>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</si>
  <si>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</si>
  <si>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</si>
  <si>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</si>
  <si>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</si>
  <si>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</si>
  <si>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</si>
  <si>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</si>
  <si>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</si>
  <si>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</si>
  <si>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</si>
  <si>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</si>
  <si>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</si>
  <si>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</si>
  <si>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</si>
  <si>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</si>
  <si>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</si>
  <si>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</si>
  <si>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</si>
  <si>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</si>
  <si>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</si>
  <si>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</si>
  <si>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</si>
  <si>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</si>
  <si>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</si>
  <si>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</si>
  <si>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</si>
  <si>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</si>
  <si>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</si>
  <si>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</si>
  <si>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</si>
  <si>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</si>
  <si>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</si>
  <si>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</si>
  <si>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</si>
  <si>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</si>
  <si>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</si>
  <si>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</si>
  <si>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</si>
  <si>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</si>
  <si>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</si>
  <si>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</si>
  <si>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</si>
  <si>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</si>
  <si>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</si>
  <si>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</si>
  <si>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</si>
  <si>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</si>
  <si>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</si>
  <si>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</si>
  <si>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</si>
  <si>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</si>
  <si>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</si>
  <si>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</si>
  <si>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</si>
  <si>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</si>
  <si>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</si>
  <si>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</si>
  <si>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</si>
  <si>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</si>
  <si>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</si>
  <si>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</si>
  <si>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</si>
  <si>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</si>
  <si>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</si>
  <si>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</si>
  <si>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</si>
  <si>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</si>
  <si>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</si>
  <si>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</si>
  <si>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</si>
  <si>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</si>
  <si>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</si>
  <si>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</si>
  <si>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</si>
  <si>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</si>
  <si>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</si>
  <si>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</si>
  <si>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</si>
  <si>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</si>
  <si>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</si>
  <si>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</si>
  <si>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</si>
  <si>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</si>
  <si>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</si>
  <si>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</si>
  <si>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</si>
  <si>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</si>
  <si>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</si>
  <si>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</si>
  <si>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</si>
  <si>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</si>
  <si>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</si>
  <si>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</si>
  <si>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</si>
  <si>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</si>
  <si>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</si>
  <si>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</si>
  <si>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</si>
  <si>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</si>
  <si>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</si>
  <si>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</si>
  <si>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</si>
  <si>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</si>
  <si>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</si>
  <si>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</si>
  <si>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</si>
  <si>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</si>
  <si>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</si>
  <si>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</si>
  <si>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</si>
  <si>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</si>
  <si>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</si>
  <si>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</si>
  <si>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</si>
  <si>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</si>
  <si>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</si>
  <si>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</si>
  <si>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</si>
  <si>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</si>
  <si>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</si>
  <si>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</si>
  <si>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</si>
  <si>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</si>
  <si>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</si>
  <si>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</si>
  <si>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</si>
  <si>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</si>
  <si>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</si>
  <si>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</si>
  <si>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</si>
  <si>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</si>
  <si>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</si>
  <si>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</si>
  <si>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</si>
  <si>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</si>
  <si>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</si>
  <si>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</si>
  <si>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</si>
  <si>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</si>
  <si>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</si>
  <si>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</si>
  <si>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</si>
  <si>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</si>
  <si>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</si>
  <si>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</si>
  <si>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</si>
  <si>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</si>
  <si>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</si>
  <si>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</si>
  <si>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</si>
  <si>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</si>
  <si>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</si>
  <si>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</si>
  <si>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</si>
  <si>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</si>
  <si>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</si>
  <si>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</si>
  <si>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</si>
  <si>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</si>
  <si>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</si>
  <si>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</si>
  <si>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</si>
  <si>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</si>
  <si>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</si>
  <si>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</si>
  <si>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</si>
  <si>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</si>
  <si>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</si>
  <si>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</si>
  <si>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</si>
  <si>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</si>
  <si>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</si>
  <si>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</si>
  <si>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</si>
  <si>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</si>
  <si>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</si>
  <si>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</si>
  <si>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</si>
  <si>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</si>
  <si>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</si>
  <si>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</si>
  <si>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</si>
  <si>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</si>
  <si>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</si>
  <si>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</si>
  <si>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</si>
  <si>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</si>
  <si>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</si>
  <si>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</si>
  <si>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</si>
  <si>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</si>
  <si>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</si>
  <si>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</si>
  <si>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</si>
  <si>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</si>
  <si>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</si>
  <si>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</si>
  <si>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</si>
  <si>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</si>
  <si>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</si>
  <si>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</si>
  <si>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</si>
  <si>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</si>
  <si>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</si>
  <si>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</si>
  <si>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</si>
  <si>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</si>
  <si>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</si>
  <si>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</si>
  <si>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</si>
  <si>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</si>
  <si>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</si>
  <si>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</si>
  <si>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</si>
  <si>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</si>
  <si>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</si>
  <si>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</si>
  <si>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</si>
  <si>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</si>
  <si>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</si>
  <si>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</si>
  <si>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</si>
  <si>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</si>
  <si>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</si>
  <si>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</si>
  <si>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</si>
  <si>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</si>
  <si>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</si>
  <si>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</si>
  <si>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</si>
  <si>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</si>
  <si>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</si>
  <si>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</si>
  <si>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</si>
  <si>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</si>
  <si>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</si>
  <si>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</si>
  <si>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</si>
  <si>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</si>
  <si>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</si>
  <si>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</si>
  <si>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</si>
  <si>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</si>
  <si>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</si>
  <si>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</si>
  <si>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</si>
  <si>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</si>
  <si>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</si>
  <si>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</si>
  <si>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</si>
  <si>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</si>
  <si>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</si>
  <si>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</si>
  <si>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</si>
  <si>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</si>
  <si>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</si>
  <si>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</si>
  <si>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</si>
  <si>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</si>
  <si>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</si>
  <si>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</si>
  <si>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</si>
  <si>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</si>
  <si>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</si>
  <si>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</si>
  <si>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</si>
  <si>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</si>
  <si>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</si>
  <si>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</si>
  <si>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</si>
  <si>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</si>
  <si>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</si>
  <si>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</si>
  <si>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</si>
  <si>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</si>
  <si>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</si>
  <si>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</si>
  <si>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</si>
  <si>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</si>
  <si>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</si>
  <si>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</si>
  <si>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</si>
  <si>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</si>
  <si>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</si>
  <si>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</si>
  <si>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</si>
  <si>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</si>
  <si>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</si>
  <si>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</si>
  <si>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</si>
  <si>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</si>
  <si>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</si>
  <si>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</si>
  <si>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</si>
  <si>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</si>
  <si>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</si>
  <si>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</si>
  <si>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</si>
  <si>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</si>
  <si>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</si>
  <si>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</si>
  <si>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</si>
  <si>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</si>
  <si>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</si>
  <si>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</si>
  <si>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</si>
  <si>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</si>
  <si>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</si>
  <si>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</si>
  <si>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</si>
  <si>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</si>
  <si>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</si>
  <si>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</si>
  <si>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</si>
  <si>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</si>
  <si>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</si>
  <si>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</si>
  <si>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</si>
  <si>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</si>
  <si>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</si>
  <si>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</si>
  <si>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</si>
  <si>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</si>
  <si>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</si>
  <si>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</si>
  <si>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</si>
  <si>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</si>
  <si>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</si>
  <si>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</si>
  <si>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</si>
  <si>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</si>
  <si>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</si>
  <si>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</si>
  <si>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</si>
  <si>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</si>
  <si>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</si>
  <si>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</si>
  <si>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</si>
  <si>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</si>
  <si>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</si>
  <si>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</si>
  <si>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</si>
  <si>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</si>
  <si>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</si>
  <si>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</si>
  <si>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</si>
  <si>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</si>
  <si>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</si>
  <si>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</si>
  <si>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</si>
  <si>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</si>
  <si>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</si>
  <si>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</si>
  <si>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</si>
  <si>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</si>
  <si>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</si>
  <si>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</si>
  <si>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</si>
  <si>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</si>
  <si>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</si>
  <si>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</si>
  <si>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</si>
  <si>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</si>
  <si>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</si>
  <si>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</si>
  <si>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</si>
  <si>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</si>
  <si>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</si>
  <si>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</si>
  <si>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</si>
  <si>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</si>
  <si>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</si>
  <si>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</si>
  <si>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</si>
  <si>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</si>
  <si>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</si>
  <si>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</si>
  <si>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</si>
  <si>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</si>
  <si>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</si>
  <si>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</si>
  <si>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</si>
  <si>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</si>
  <si>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</si>
  <si>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</si>
  <si>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</si>
  <si>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</si>
  <si>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</si>
  <si>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</si>
  <si>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</si>
  <si>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</si>
  <si>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</si>
  <si>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</si>
  <si>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</si>
  <si>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</si>
  <si>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</si>
  <si>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</si>
  <si>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</si>
  <si>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</si>
  <si>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</si>
  <si>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</si>
  <si>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</si>
  <si>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</si>
  <si>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</si>
  <si>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</si>
  <si>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</si>
  <si>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</si>
  <si>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</si>
  <si>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</si>
  <si>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</si>
  <si>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</si>
  <si>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</si>
  <si>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</si>
  <si>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</si>
  <si>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</si>
  <si>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</si>
  <si>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</si>
  <si>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</si>
  <si>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</si>
  <si>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</si>
  <si>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</si>
  <si>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</si>
  <si>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</si>
  <si>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</si>
  <si>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</si>
  <si>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</si>
  <si>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</si>
  <si>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</si>
  <si>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</si>
  <si>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</si>
  <si>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</si>
  <si>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</si>
  <si>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</si>
  <si>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</si>
  <si>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</si>
  <si>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</si>
  <si>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</si>
  <si>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</si>
  <si>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</si>
  <si>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</si>
  <si>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</si>
  <si>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</si>
  <si>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</si>
  <si>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</si>
  <si>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</si>
  <si>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</si>
  <si>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</si>
  <si>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</si>
  <si>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</si>
  <si>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</si>
  <si>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</si>
  <si>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</si>
  <si>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</si>
  <si>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</si>
  <si>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</si>
  <si>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</si>
  <si>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</si>
  <si>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</si>
  <si>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</si>
  <si>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</si>
  <si>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</si>
  <si>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</si>
  <si>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</si>
  <si>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</si>
  <si>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</si>
  <si>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</si>
  <si>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</si>
  <si>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</si>
  <si>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</si>
  <si>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</si>
  <si>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</si>
  <si>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</si>
  <si>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</si>
  <si>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</si>
  <si>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</si>
  <si>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</si>
  <si>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</si>
  <si>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</si>
  <si>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</si>
  <si>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</si>
  <si>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</si>
  <si>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</si>
  <si>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</si>
  <si>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</si>
  <si>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</si>
  <si>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</si>
  <si>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</si>
  <si>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</si>
  <si>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</si>
  <si>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</si>
  <si>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</si>
  <si>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</si>
  <si>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</si>
  <si>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</si>
  <si>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</si>
  <si>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</si>
  <si>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</si>
  <si>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</si>
  <si>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</si>
  <si>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</si>
  <si>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</si>
  <si>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</si>
  <si>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</si>
  <si>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</si>
  <si>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</si>
  <si>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</si>
  <si>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</si>
  <si>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</si>
  <si>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</si>
  <si>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</si>
  <si>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</si>
  <si>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</si>
  <si>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</si>
  <si>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</si>
  <si>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</si>
  <si>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</si>
  <si>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</si>
  <si>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</si>
  <si>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</si>
  <si>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</si>
  <si>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</si>
  <si>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</si>
  <si>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</si>
  <si>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</si>
  <si>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</si>
  <si>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</si>
  <si>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</si>
  <si>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</si>
  <si>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</si>
  <si>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</si>
  <si>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</si>
  <si>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</si>
  <si>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</si>
  <si>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</si>
  <si>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</si>
  <si>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</si>
  <si>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</si>
  <si>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</si>
  <si>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</si>
  <si>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</si>
  <si>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</si>
  <si>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</si>
  <si>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</si>
  <si>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</si>
  <si>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</si>
  <si>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</si>
  <si>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</si>
  <si>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</si>
  <si>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</si>
  <si>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</si>
  <si>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</si>
  <si>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</si>
  <si>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</si>
  <si>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</si>
  <si>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</si>
  <si>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</si>
  <si>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</si>
  <si>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</si>
  <si>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</si>
  <si>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</si>
  <si>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</si>
  <si>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</si>
  <si>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</si>
  <si>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</si>
  <si>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</si>
  <si>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</si>
  <si>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</si>
  <si>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</si>
  <si>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</si>
  <si>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</si>
  <si>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</si>
  <si>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</si>
  <si>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</si>
  <si>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</si>
  <si>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</si>
  <si>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</si>
  <si>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</si>
  <si>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</si>
  <si>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</si>
  <si>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</si>
  <si>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</si>
  <si>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</si>
  <si>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</si>
  <si>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</si>
  <si>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</si>
  <si>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</si>
  <si>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</si>
  <si>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</si>
  <si>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</si>
  <si>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</si>
  <si>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</si>
  <si>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</si>
  <si>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</si>
  <si>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</si>
  <si>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</si>
  <si>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</si>
  <si>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</si>
  <si>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</si>
  <si>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</si>
  <si>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</si>
  <si>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</si>
  <si>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</si>
  <si>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</si>
  <si>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</si>
  <si>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</si>
  <si>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</si>
  <si>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</si>
  <si>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</si>
  <si>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</si>
  <si>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</si>
  <si>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</si>
  <si>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</si>
  <si>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</si>
  <si>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</si>
  <si>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</si>
  <si>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</si>
  <si>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</si>
  <si>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</si>
  <si>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</si>
  <si>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</si>
  <si>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</si>
  <si>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</si>
  <si>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</si>
  <si>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</si>
  <si>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</si>
  <si>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</si>
  <si>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</si>
  <si>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</si>
  <si>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</si>
  <si>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</si>
  <si>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</si>
  <si>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</si>
  <si>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</si>
  <si>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</si>
  <si>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</si>
  <si>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</si>
  <si>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</si>
  <si>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</si>
  <si>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</si>
  <si>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</si>
  <si>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</si>
  <si>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</si>
  <si>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</si>
  <si>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</si>
  <si>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</si>
  <si>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</si>
  <si>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</si>
  <si>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</si>
  <si>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</si>
  <si>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</si>
  <si>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</si>
  <si>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</si>
  <si>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</si>
  <si>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</si>
  <si>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</si>
  <si>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</si>
  <si>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</si>
  <si>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</si>
  <si>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</si>
  <si>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</si>
  <si>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</si>
  <si>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</si>
  <si>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</si>
  <si>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</si>
  <si>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</si>
  <si>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</si>
  <si>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</si>
  <si>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</si>
  <si>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</si>
  <si>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</si>
  <si>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</si>
  <si>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</si>
  <si>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</si>
  <si>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</si>
  <si>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</si>
  <si>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</si>
  <si>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</si>
  <si>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</si>
  <si>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</si>
  <si>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</si>
  <si>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</si>
  <si>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</si>
  <si>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</si>
  <si>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</si>
  <si>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</si>
  <si>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</si>
  <si>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</si>
  <si>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</si>
  <si>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</si>
  <si>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</si>
  <si>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</si>
  <si>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</si>
  <si>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</si>
  <si>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</si>
  <si>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</si>
  <si>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</si>
  <si>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</si>
  <si>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</si>
  <si>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</si>
  <si>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</si>
  <si>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</si>
  <si>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</si>
  <si>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</si>
  <si>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</si>
  <si>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</si>
  <si>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</si>
  <si>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</si>
  <si>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</si>
  <si>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</si>
  <si>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</si>
  <si>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</si>
  <si>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</si>
  <si>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</si>
  <si>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</si>
  <si>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</si>
  <si>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</si>
  <si>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</si>
  <si>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</si>
  <si>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</si>
  <si>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</si>
  <si>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</si>
  <si>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</si>
  <si>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</si>
  <si>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</si>
  <si>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</si>
  <si>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</si>
  <si>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</si>
  <si>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</si>
  <si>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</si>
  <si>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</si>
  <si>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</si>
  <si>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</si>
  <si>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</si>
  <si>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</si>
  <si>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</si>
  <si>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</si>
  <si>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</si>
  <si>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</si>
  <si>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</si>
  <si>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</si>
  <si>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</si>
  <si>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</si>
  <si>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</si>
  <si>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</si>
  <si>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</si>
  <si>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</si>
  <si>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</si>
  <si>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</si>
  <si>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</si>
  <si>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</si>
  <si>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</si>
  <si>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</si>
  <si>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</si>
  <si>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</si>
  <si>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</si>
  <si>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</si>
  <si>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</si>
  <si>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</si>
  <si>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</si>
  <si>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</si>
  <si>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</si>
  <si>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</si>
  <si>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</si>
  <si>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</si>
  <si>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</si>
  <si>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</si>
  <si>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</si>
  <si>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</si>
  <si>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</si>
  <si>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</si>
  <si>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</si>
  <si>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</si>
  <si>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</si>
  <si>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</si>
  <si>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</si>
  <si>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</si>
  <si>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</si>
  <si>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</si>
  <si>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</si>
  <si>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</si>
  <si>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</si>
  <si>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</si>
  <si>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</si>
  <si>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</si>
  <si>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</si>
  <si>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</si>
  <si>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</si>
  <si>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</si>
  <si>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</si>
  <si>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</si>
  <si>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</si>
  <si>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</si>
  <si>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</si>
  <si>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</si>
  <si>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</si>
  <si>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</si>
  <si>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</si>
  <si>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</si>
  <si>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</si>
  <si>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</si>
  <si>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</si>
  <si>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</si>
  <si>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</si>
  <si>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</si>
  <si>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</si>
  <si>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</si>
  <si>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</si>
  <si>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</si>
  <si>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</si>
  <si>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</si>
  <si>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</si>
  <si>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</si>
  <si>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</si>
  <si>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</si>
  <si>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</si>
  <si>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</si>
  <si>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</si>
  <si>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</si>
  <si>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</si>
  <si>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</si>
  <si>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</si>
  <si>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</si>
  <si>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</si>
  <si>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</si>
  <si>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</si>
  <si>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</si>
  <si>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</si>
  <si>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</si>
  <si>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</si>
  <si>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</si>
  <si>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</si>
  <si>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</si>
  <si>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</si>
  <si>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</si>
  <si>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</si>
  <si>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</si>
  <si>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</si>
  <si>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</si>
  <si>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</si>
  <si>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</si>
  <si>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</si>
  <si>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</si>
  <si>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</si>
  <si>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</si>
  <si>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</si>
  <si>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</si>
  <si>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</si>
  <si>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</si>
  <si>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</si>
  <si>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</si>
  <si>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</si>
  <si>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</si>
  <si>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</si>
  <si>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</si>
  <si>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</si>
  <si>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</si>
  <si>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</si>
  <si>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</si>
  <si>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</si>
  <si>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</si>
  <si>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</si>
  <si>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</si>
  <si>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</si>
  <si>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</si>
  <si>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</si>
  <si>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</si>
  <si>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</si>
  <si>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</si>
  <si>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</si>
  <si>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</si>
  <si>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</si>
  <si>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</si>
  <si>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</si>
  <si>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</si>
  <si>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</si>
  <si>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</si>
  <si>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</si>
  <si>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</si>
  <si>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</si>
  <si>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</si>
  <si>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</si>
  <si>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</si>
  <si>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</si>
  <si>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</si>
  <si>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</si>
  <si>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</si>
  <si>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</si>
  <si>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</si>
  <si>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</si>
  <si>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</si>
  <si>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</si>
  <si>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</si>
  <si>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</si>
  <si>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</si>
  <si>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</si>
  <si>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</si>
  <si>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</si>
  <si>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</si>
  <si>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</si>
  <si>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</si>
  <si>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</si>
  <si>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</si>
  <si>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</si>
  <si>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</si>
  <si>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</si>
  <si>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</si>
  <si>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</si>
  <si>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</si>
  <si>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</si>
  <si>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</si>
  <si>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</si>
  <si>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</si>
  <si>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</si>
  <si>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</si>
  <si>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</si>
  <si>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</si>
  <si>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</si>
  <si>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</si>
  <si>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</si>
  <si>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</si>
  <si>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</si>
  <si>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</si>
  <si>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</si>
  <si>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</si>
  <si>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</si>
  <si>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</si>
  <si>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</si>
  <si>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</si>
  <si>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</si>
  <si>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</si>
  <si>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</si>
  <si>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</si>
  <si>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</si>
  <si>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</si>
  <si>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</si>
  <si>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</si>
  <si>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</si>
  <si>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</si>
  <si>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</si>
  <si>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</si>
  <si>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</si>
  <si>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</si>
  <si>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</si>
  <si>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</si>
  <si>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</si>
  <si>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</si>
  <si>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</si>
  <si>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</si>
  <si>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</si>
  <si>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</si>
  <si>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</si>
  <si>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</si>
  <si>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</si>
  <si>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</si>
  <si>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</si>
  <si>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</si>
  <si>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</si>
  <si>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</si>
  <si>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</si>
  <si>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</si>
  <si>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</si>
  <si>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</si>
  <si>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</si>
  <si>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</si>
  <si>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</si>
  <si>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</si>
  <si>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</si>
  <si>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</si>
  <si>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</si>
  <si>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</si>
  <si>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</si>
  <si>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</si>
  <si>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</si>
  <si>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</si>
  <si>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</si>
  <si>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</si>
  <si>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</si>
  <si>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</si>
  <si>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</si>
  <si>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</si>
  <si>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</si>
  <si>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</si>
  <si>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</si>
  <si>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</si>
  <si>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</si>
  <si>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</si>
  <si>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</si>
  <si>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</si>
  <si>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</si>
  <si>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</si>
  <si>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</si>
  <si>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</si>
  <si>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</si>
  <si>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</si>
  <si>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</si>
  <si>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</si>
  <si>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</si>
  <si>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</si>
  <si>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</si>
  <si>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</si>
  <si>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</si>
  <si>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</si>
  <si>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</si>
  <si>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</si>
  <si>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</si>
  <si>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</si>
  <si>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</si>
  <si>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</si>
  <si>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</si>
  <si>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</si>
  <si>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</si>
  <si>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</si>
  <si>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</si>
  <si>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</si>
  <si>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</si>
  <si>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</si>
  <si>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</si>
  <si>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</si>
  <si>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</si>
  <si>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</si>
  <si>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</si>
  <si>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</si>
  <si>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</si>
  <si>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</si>
  <si>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</si>
  <si>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</si>
  <si>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</si>
  <si>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</si>
  <si>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</si>
  <si>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</si>
  <si>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</si>
  <si>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</si>
  <si>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</si>
  <si>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</si>
  <si>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</si>
  <si>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</si>
  <si>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</si>
  <si>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</si>
  <si>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</si>
  <si>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</si>
  <si>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</si>
  <si>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</si>
  <si>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</si>
  <si>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</si>
  <si>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</si>
  <si>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</si>
  <si>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</si>
  <si>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</si>
  <si>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</si>
  <si>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</si>
  <si>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</si>
  <si>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</si>
  <si>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</si>
  <si>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</si>
  <si>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</si>
  <si>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</si>
  <si>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</si>
  <si>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</si>
  <si>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</si>
  <si>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</si>
  <si>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</si>
  <si>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</si>
  <si>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</si>
  <si>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</si>
  <si>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</si>
  <si>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</si>
  <si>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</si>
  <si>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</si>
  <si>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</si>
  <si>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</si>
  <si>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</si>
  <si>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</si>
  <si>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</si>
  <si>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</si>
  <si>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</si>
  <si>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</si>
  <si>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</si>
  <si>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</si>
  <si>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</si>
  <si>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</si>
  <si>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</si>
  <si>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</si>
  <si>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</si>
  <si>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</si>
  <si>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</si>
  <si>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</si>
  <si>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</si>
  <si>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</si>
  <si>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</si>
  <si>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</si>
  <si>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</si>
  <si>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</si>
  <si>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</si>
  <si>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</si>
  <si>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</si>
  <si>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</si>
  <si>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</si>
  <si>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</si>
  <si>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</si>
  <si>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</si>
  <si>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</si>
  <si>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</si>
  <si>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</si>
  <si>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</si>
  <si>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</si>
  <si>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</si>
  <si>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</si>
  <si>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</si>
  <si>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</si>
  <si>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</si>
  <si>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</si>
  <si>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</si>
  <si>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</si>
  <si>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</si>
  <si>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</si>
  <si>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</si>
  <si>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</si>
  <si>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</si>
  <si>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</si>
  <si>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</si>
  <si>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</si>
  <si>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</si>
  <si>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</si>
  <si>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</si>
  <si>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</si>
  <si>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</si>
  <si>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</si>
  <si>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</si>
  <si>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</si>
  <si>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</si>
  <si>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</si>
  <si>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</si>
  <si>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</si>
  <si>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</si>
  <si>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</si>
  <si>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</si>
  <si>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</si>
  <si>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</si>
  <si>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</si>
  <si>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</si>
  <si>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</si>
  <si>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</si>
  <si>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</si>
  <si>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</si>
  <si>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</si>
  <si>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</si>
  <si>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</si>
  <si>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</si>
  <si>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</si>
  <si>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</si>
  <si>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</si>
  <si>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</si>
  <si>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</si>
  <si>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</si>
  <si>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</si>
  <si>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</si>
  <si>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</si>
  <si>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</si>
  <si>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</si>
  <si>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</si>
  <si>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</si>
  <si>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</si>
  <si>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</si>
  <si>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</si>
  <si>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</si>
  <si>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</si>
  <si>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</si>
  <si>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</si>
  <si>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</si>
  <si>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</si>
  <si>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</si>
  <si>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</si>
  <si>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</si>
  <si>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</si>
  <si>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</si>
  <si>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</si>
  <si>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</si>
  <si>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</si>
  <si>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</si>
  <si>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</si>
  <si>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</si>
  <si>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</si>
  <si>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</si>
  <si>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</si>
  <si>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</si>
  <si>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</si>
  <si>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</si>
  <si>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</si>
  <si>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</si>
  <si>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</si>
  <si>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</si>
  <si>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</si>
  <si>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</si>
  <si>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</si>
  <si>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</si>
  <si>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</si>
  <si>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</si>
  <si>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</si>
  <si>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</si>
  <si>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</si>
  <si>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</si>
  <si>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</si>
  <si>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</si>
  <si>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</si>
  <si>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</si>
  <si>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</si>
  <si>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</si>
  <si>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</si>
  <si>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</si>
  <si>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</si>
  <si>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</si>
  <si>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</si>
  <si>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</si>
  <si>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</si>
  <si>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</si>
  <si>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</si>
  <si>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</si>
  <si>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</si>
  <si>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</si>
  <si>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</si>
  <si>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</si>
  <si>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</si>
  <si>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</si>
  <si>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</si>
  <si>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</si>
  <si>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</si>
  <si>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</si>
  <si>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</si>
  <si>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</si>
  <si>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</si>
  <si>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</si>
  <si>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</si>
  <si>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</si>
  <si>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</si>
  <si>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</si>
  <si>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</si>
  <si>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</si>
  <si>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</si>
  <si>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</si>
  <si>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</si>
  <si>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</si>
  <si>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</si>
  <si>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</si>
  <si>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</si>
  <si>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</si>
  <si>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</si>
  <si>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</si>
  <si>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</si>
  <si>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</si>
  <si>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</si>
  <si>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</si>
  <si>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</si>
  <si>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</si>
  <si>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</si>
  <si>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</si>
  <si>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</si>
  <si>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</si>
  <si>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</si>
  <si>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</si>
  <si>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</si>
  <si>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</si>
  <si>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</si>
  <si>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</si>
  <si>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</si>
  <si>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</si>
  <si>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</si>
  <si>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</si>
  <si>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</si>
  <si>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</si>
  <si>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</si>
  <si>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</si>
  <si>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</si>
  <si>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</si>
  <si>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</si>
  <si>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</si>
  <si>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</si>
  <si>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</si>
  <si>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</si>
  <si>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</si>
  <si>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</si>
  <si>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</si>
  <si>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</si>
  <si>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</si>
  <si>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</si>
  <si>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</si>
  <si>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</si>
  <si>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</si>
  <si>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</si>
  <si>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</si>
  <si>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</si>
  <si>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</si>
  <si>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</si>
  <si>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</si>
  <si>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</si>
  <si>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</si>
  <si>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</si>
  <si>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</si>
  <si>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</si>
  <si>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</si>
  <si>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</si>
  <si>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</si>
  <si>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</si>
  <si>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</si>
  <si>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</si>
  <si>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</si>
  <si>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</si>
  <si>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</si>
  <si>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</si>
  <si>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</si>
  <si>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</si>
  <si>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</si>
  <si>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</si>
  <si>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</si>
  <si>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</si>
  <si>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</si>
  <si>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</si>
  <si>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</si>
  <si>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</si>
  <si>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</si>
  <si>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</si>
  <si>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</si>
  <si>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</si>
  <si>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</si>
  <si>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</si>
  <si>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</si>
  <si>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</si>
  <si>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</si>
  <si>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</si>
  <si>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</si>
  <si>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</si>
  <si>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</si>
  <si>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</si>
  <si>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</si>
  <si>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</si>
  <si>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</si>
  <si>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</si>
  <si>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</si>
  <si>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</si>
  <si>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</si>
  <si>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</si>
  <si>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</si>
  <si>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</si>
  <si>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</si>
  <si>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</si>
  <si>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</si>
  <si>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</si>
  <si>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</si>
  <si>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</si>
  <si>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</si>
  <si>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</si>
  <si>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</si>
  <si>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</si>
  <si>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</si>
  <si>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</si>
  <si>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</si>
  <si>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</si>
  <si>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</si>
  <si>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</si>
  <si>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</si>
  <si>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</si>
  <si>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</si>
  <si>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</si>
  <si>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</si>
  <si>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</si>
  <si>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</si>
  <si>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</si>
  <si>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</si>
  <si>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</si>
  <si>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</si>
  <si>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</si>
  <si>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</si>
  <si>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</si>
  <si>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</si>
  <si>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</si>
  <si>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</si>
  <si>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</si>
  <si>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</si>
  <si>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</si>
  <si>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</si>
  <si>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</si>
  <si>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</si>
  <si>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</si>
  <si>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</si>
  <si>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</si>
  <si>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</si>
  <si>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</si>
  <si>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</si>
  <si>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</si>
  <si>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</si>
  <si>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</si>
  <si>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</si>
  <si>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</si>
  <si>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</si>
  <si>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</si>
  <si>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</si>
  <si>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</si>
  <si>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</si>
  <si>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</si>
  <si>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</si>
  <si>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</si>
  <si>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</si>
  <si>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</si>
  <si>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</si>
  <si>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</si>
  <si>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</si>
  <si>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</si>
  <si>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</si>
  <si>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</si>
  <si>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</si>
  <si>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</si>
  <si>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</si>
  <si>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</si>
  <si>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</si>
  <si>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</si>
  <si>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</si>
  <si>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</si>
  <si>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</si>
  <si>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</si>
  <si>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</si>
  <si>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</si>
  <si>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</si>
  <si>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</si>
  <si>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</si>
  <si>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</si>
  <si>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</si>
  <si>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</si>
  <si>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</si>
  <si>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</si>
  <si>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</si>
  <si>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</si>
  <si>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</si>
  <si>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</si>
  <si>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</si>
  <si>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</si>
  <si>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</si>
  <si>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</si>
  <si>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</si>
  <si>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</si>
  <si>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</si>
  <si>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</si>
  <si>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</si>
  <si>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</si>
  <si>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</si>
  <si>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</si>
  <si>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</si>
  <si>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</si>
  <si>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</si>
  <si>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</si>
  <si>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</si>
  <si>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</si>
  <si>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</si>
  <si>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</si>
  <si>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</si>
  <si>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</si>
  <si>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</si>
  <si>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</si>
  <si>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</si>
  <si>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</si>
  <si>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</si>
  <si>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</si>
  <si>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</si>
  <si>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</si>
  <si>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</si>
  <si>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</si>
  <si>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</si>
  <si>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</si>
  <si>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</si>
  <si>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</si>
  <si>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</si>
  <si>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</si>
  <si>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</si>
  <si>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</si>
  <si>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</si>
  <si>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</si>
  <si>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</si>
  <si>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</si>
  <si>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</si>
  <si>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</si>
  <si>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</si>
  <si>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</si>
  <si>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</si>
  <si>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</si>
  <si>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</si>
  <si>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</si>
  <si>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</si>
  <si>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</si>
  <si>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</si>
  <si>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</si>
  <si>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</si>
  <si>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</si>
  <si>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</si>
  <si>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</si>
  <si>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</si>
  <si>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</si>
  <si>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</si>
  <si>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</si>
  <si>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</si>
  <si>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</si>
  <si>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</si>
  <si>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</si>
  <si>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</si>
  <si>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</si>
  <si>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</si>
  <si>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</si>
  <si>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</si>
  <si>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</si>
  <si>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</si>
  <si>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</si>
  <si>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</si>
  <si>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</si>
  <si>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</si>
  <si>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</si>
  <si>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</si>
  <si>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</si>
  <si>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</si>
  <si>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</si>
  <si>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</si>
  <si>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</si>
  <si>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</si>
  <si>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</si>
  <si>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</si>
  <si>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</si>
  <si>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</si>
  <si>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</si>
  <si>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</si>
  <si>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</si>
  <si>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</si>
  <si>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</si>
  <si>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</si>
  <si>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</si>
  <si>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</si>
  <si>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</si>
  <si>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</si>
  <si>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</si>
  <si>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</si>
  <si>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</si>
  <si>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</si>
  <si>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</si>
  <si>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</si>
  <si>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</si>
  <si>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</si>
  <si>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</si>
  <si>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</si>
  <si>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</si>
  <si>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</si>
  <si>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</si>
  <si>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</si>
  <si>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</si>
  <si>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</si>
  <si>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</si>
  <si>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</si>
  <si>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</si>
  <si>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</si>
  <si>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</si>
  <si>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</si>
  <si>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</si>
  <si>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</si>
  <si>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</si>
  <si>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</si>
  <si>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</si>
  <si>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</si>
  <si>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</si>
  <si>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</si>
  <si>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</si>
  <si>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</si>
  <si>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</si>
  <si>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</si>
  <si>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</si>
  <si>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</si>
  <si>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</si>
  <si>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</si>
  <si>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</si>
  <si>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</si>
  <si>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</si>
  <si>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</si>
  <si>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</si>
  <si>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</si>
  <si>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</si>
  <si>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</si>
  <si>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</si>
  <si>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</si>
  <si>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</si>
  <si>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</si>
  <si>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</si>
  <si>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</si>
  <si>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</si>
  <si>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</si>
  <si>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</si>
  <si>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</si>
  <si>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</si>
  <si>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</si>
  <si>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</si>
  <si>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</si>
  <si>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</si>
  <si>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</si>
  <si>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</si>
  <si>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</si>
  <si>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</si>
  <si>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</si>
  <si>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</si>
  <si>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</si>
  <si>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</si>
  <si>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</si>
  <si>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</si>
  <si>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</si>
  <si>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</si>
  <si>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</si>
  <si>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</si>
  <si>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</si>
  <si>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</si>
  <si>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</si>
  <si>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</si>
  <si>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</si>
  <si>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</si>
  <si>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</si>
  <si>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</si>
  <si>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</si>
  <si>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</si>
  <si>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</si>
  <si>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</si>
  <si>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</si>
  <si>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</si>
  <si>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</si>
  <si>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</si>
  <si>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</si>
  <si>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</si>
  <si>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</si>
  <si>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</si>
  <si>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</si>
  <si>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</si>
  <si>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</si>
  <si>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</si>
  <si>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</si>
  <si>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</si>
  <si>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</si>
  <si>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</si>
  <si>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</si>
  <si>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</si>
  <si>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</si>
  <si>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</si>
  <si>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</si>
  <si>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</si>
  <si>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</si>
  <si>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</si>
  <si>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</si>
  <si>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</si>
  <si>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</si>
  <si>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</si>
  <si>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</si>
  <si>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</si>
  <si>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</si>
  <si>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</si>
  <si>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</si>
  <si>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</si>
  <si>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</si>
  <si>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</si>
  <si>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</si>
  <si>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</si>
  <si>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</si>
  <si>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</si>
  <si>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</si>
  <si>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</si>
  <si>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</si>
  <si>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</si>
  <si>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</si>
  <si>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</si>
  <si>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</si>
  <si>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</si>
  <si>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</si>
  <si>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</si>
  <si>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</si>
  <si>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</si>
  <si>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</si>
  <si>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</si>
  <si>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</si>
  <si>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</si>
  <si>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</si>
  <si>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</si>
  <si>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</si>
  <si>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</si>
  <si>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</si>
  <si>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</si>
  <si>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</si>
  <si>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</si>
  <si>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</si>
  <si>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</si>
  <si>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</si>
  <si>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</si>
  <si>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</si>
  <si>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</si>
  <si>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</si>
  <si>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</si>
  <si>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</si>
  <si>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</si>
  <si>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</si>
  <si>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</si>
  <si>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</si>
  <si>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</si>
  <si>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</si>
  <si>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</si>
  <si>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</si>
  <si>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</si>
  <si>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</si>
  <si>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</si>
  <si>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</si>
  <si>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</si>
  <si>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</si>
  <si>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</si>
  <si>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</si>
  <si>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</si>
  <si>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</si>
  <si>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</si>
  <si>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</si>
  <si>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</si>
  <si>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</si>
  <si>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</si>
  <si>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</si>
  <si>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</si>
  <si>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</si>
  <si>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</si>
  <si>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</si>
  <si>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</si>
  <si>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</si>
  <si>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</si>
  <si>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</si>
  <si>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</si>
  <si>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</si>
  <si>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</si>
  <si>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</si>
  <si>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</si>
  <si>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</si>
  <si>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</si>
  <si>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</si>
  <si>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</si>
  <si>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</si>
  <si>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</si>
  <si>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</si>
  <si>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</si>
  <si>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</si>
  <si>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</si>
  <si>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</si>
  <si>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</si>
  <si>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</si>
  <si>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</si>
  <si>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</si>
  <si>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</si>
  <si>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</si>
  <si>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</si>
  <si>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</si>
  <si>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</si>
  <si>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</si>
  <si>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</si>
  <si>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</si>
  <si>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</si>
  <si>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</si>
  <si>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</si>
  <si>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</si>
  <si>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</si>
  <si>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</si>
  <si>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</si>
  <si>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</si>
  <si>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</si>
  <si>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</si>
  <si>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</si>
  <si>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</si>
  <si>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</si>
  <si>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</si>
  <si>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</si>
  <si>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</si>
  <si>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</si>
  <si>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</si>
  <si>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</si>
  <si>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</si>
  <si>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</si>
  <si>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</si>
  <si>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</si>
  <si>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</si>
  <si>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</si>
  <si>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</si>
  <si>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</si>
  <si>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</si>
  <si>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</si>
  <si>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</si>
  <si>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</si>
  <si>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</si>
  <si>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</si>
  <si>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</si>
  <si>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</si>
  <si>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</si>
  <si>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</si>
  <si>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</si>
  <si>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</si>
  <si>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</si>
  <si>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</si>
  <si>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</si>
  <si>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</si>
  <si>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</si>
  <si>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</si>
  <si>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</si>
  <si>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</si>
  <si>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</si>
  <si>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</si>
  <si>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</si>
  <si>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</si>
  <si>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</si>
  <si>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</si>
  <si>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</si>
  <si>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</si>
  <si>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</si>
  <si>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</si>
  <si>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</si>
  <si>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</si>
  <si>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</si>
  <si>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</si>
  <si>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</si>
  <si>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</si>
  <si>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</si>
  <si>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</si>
  <si>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</si>
  <si>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</si>
  <si>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</si>
  <si>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</si>
  <si>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</si>
  <si>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</si>
  <si>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</si>
  <si>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</si>
  <si>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</si>
  <si>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</si>
  <si>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</si>
  <si>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</si>
  <si>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</si>
  <si>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</si>
  <si>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</si>
  <si>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</si>
  <si>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</si>
  <si>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</si>
  <si>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</si>
  <si>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</si>
  <si>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</si>
  <si>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</si>
  <si>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</si>
  <si>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</si>
  <si>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</si>
  <si>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</si>
  <si>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</si>
  <si>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</si>
  <si>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</si>
  <si>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</si>
  <si>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</si>
  <si>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</si>
  <si>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</si>
  <si>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</si>
  <si>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</si>
  <si>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</si>
  <si>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</si>
  <si>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</si>
  <si>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</si>
  <si>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</si>
  <si>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</si>
  <si>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</si>
  <si>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</si>
  <si>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</si>
  <si>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</si>
  <si>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</si>
  <si>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</si>
  <si>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</si>
  <si>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</si>
  <si>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</si>
  <si>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</si>
  <si>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</si>
  <si>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</si>
  <si>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</si>
  <si>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</si>
  <si>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</si>
  <si>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</si>
  <si>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</si>
  <si>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</si>
  <si>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</si>
  <si>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</si>
  <si>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</si>
  <si>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</si>
  <si>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</si>
  <si>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</si>
  <si>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</si>
  <si>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</si>
  <si>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</si>
  <si>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</si>
  <si>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</si>
  <si>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</si>
  <si>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</si>
  <si>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</si>
  <si>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</si>
  <si>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</si>
  <si>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</si>
  <si>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</si>
  <si>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</si>
  <si>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</si>
  <si>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</si>
  <si>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</si>
  <si>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</si>
  <si>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</si>
  <si>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</si>
  <si>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</si>
  <si>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</si>
  <si>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</si>
  <si>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</si>
  <si>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</si>
  <si>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</si>
  <si>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</si>
  <si>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</si>
  <si>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</si>
  <si>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</si>
  <si>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</si>
  <si>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</si>
  <si>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</si>
  <si>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</si>
  <si>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</si>
  <si>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</si>
  <si>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</si>
  <si>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</si>
  <si>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</si>
  <si>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</si>
  <si>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</si>
  <si>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</si>
  <si>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</si>
  <si>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</si>
  <si>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</si>
  <si>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</si>
  <si>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</si>
  <si>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</si>
  <si>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</si>
  <si>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</si>
  <si>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</si>
  <si>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</si>
  <si>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</si>
  <si>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</si>
  <si>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</si>
  <si>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</si>
  <si>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</si>
  <si>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</si>
  <si>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</si>
  <si>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</si>
  <si>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</si>
  <si>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</si>
  <si>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</si>
  <si>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</si>
  <si>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</si>
  <si>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</si>
  <si>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</si>
  <si>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</si>
  <si>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</si>
  <si>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</si>
  <si>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</si>
  <si>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</si>
  <si>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</si>
  <si>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</si>
  <si>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</si>
  <si>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</si>
  <si>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</si>
  <si>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</si>
  <si>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</si>
  <si>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</si>
  <si>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</si>
  <si>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</si>
  <si>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</si>
  <si>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</si>
  <si>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</si>
  <si>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</si>
  <si>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</si>
  <si>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</si>
  <si>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</si>
  <si>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</si>
  <si>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</si>
  <si>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</si>
  <si>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</si>
  <si>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</si>
  <si>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</si>
  <si>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</si>
  <si>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</si>
  <si>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</si>
  <si>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</si>
  <si>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</si>
  <si>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</si>
  <si>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</si>
  <si>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</si>
  <si>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</si>
  <si>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</si>
  <si>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</si>
  <si>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</si>
  <si>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</si>
  <si>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</si>
  <si>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</si>
  <si>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</si>
  <si>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</si>
  <si>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</si>
  <si>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</si>
  <si>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</si>
  <si>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</si>
  <si>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</si>
  <si>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</si>
  <si>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</si>
  <si>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</si>
  <si>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</si>
  <si>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</si>
  <si>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</si>
  <si>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</si>
  <si>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</si>
  <si>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</si>
  <si>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</si>
  <si>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</si>
  <si>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</si>
  <si>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</si>
  <si>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</si>
  <si>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</si>
  <si>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</si>
  <si>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</si>
  <si>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</si>
  <si>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</si>
  <si>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</si>
  <si>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</si>
  <si>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</si>
  <si>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</si>
  <si>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</si>
  <si>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</si>
  <si>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</si>
  <si>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</si>
  <si>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</si>
  <si>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</si>
  <si>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</si>
  <si>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</si>
  <si>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</si>
  <si>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</si>
  <si>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</si>
  <si>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</si>
  <si>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</si>
  <si>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</si>
  <si>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</si>
  <si>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</si>
  <si>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</si>
  <si>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</si>
  <si>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</si>
  <si>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</si>
  <si>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</si>
  <si>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</si>
  <si>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</si>
  <si>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</si>
  <si>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</si>
  <si>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</si>
  <si>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</si>
  <si>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</si>
  <si>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</si>
  <si>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</si>
  <si>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</si>
  <si>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</si>
  <si>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</si>
  <si>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</si>
  <si>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</si>
  <si>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</si>
  <si>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</si>
  <si>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</si>
  <si>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</si>
  <si>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</si>
  <si>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</si>
  <si>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</si>
  <si>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</si>
  <si>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</si>
  <si>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</si>
  <si>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</si>
  <si>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</si>
  <si>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</si>
  <si>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</si>
  <si>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</si>
  <si>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</si>
  <si>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</si>
  <si>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</si>
  <si>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</si>
  <si>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</si>
  <si>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</si>
  <si>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</si>
  <si>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</si>
  <si>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</si>
  <si>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</si>
  <si>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</si>
  <si>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</si>
  <si>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</si>
  <si>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</si>
  <si>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</si>
  <si>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</si>
  <si>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</si>
  <si>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</si>
  <si>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</si>
  <si>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</si>
  <si>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</si>
  <si>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</si>
  <si>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</si>
  <si>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</si>
  <si>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</si>
  <si>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</si>
  <si>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</si>
  <si>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</si>
  <si>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</si>
  <si>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</si>
  <si>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</si>
  <si>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</si>
  <si>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</si>
  <si>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</si>
  <si>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</si>
  <si>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</si>
  <si>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</si>
  <si>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</si>
  <si>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</si>
  <si>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</si>
  <si>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</si>
  <si>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</si>
  <si>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</si>
  <si>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</si>
  <si>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</si>
  <si>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</si>
  <si>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</si>
  <si>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</si>
  <si>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</si>
  <si>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</si>
  <si>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</si>
  <si>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</si>
  <si>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</si>
  <si>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</si>
  <si>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</si>
  <si>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</si>
  <si>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</si>
  <si>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</si>
  <si>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</si>
  <si>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</si>
  <si>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</si>
  <si>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</si>
  <si>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</si>
  <si>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</si>
  <si>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</si>
  <si>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</si>
  <si>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</si>
  <si>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</si>
  <si>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</si>
  <si>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</si>
  <si>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</si>
  <si>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</si>
  <si>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</si>
  <si>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</si>
  <si>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</si>
  <si>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</si>
  <si>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</si>
  <si>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</si>
  <si>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</si>
  <si>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</si>
  <si>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</si>
  <si>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</si>
  <si>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</si>
  <si>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</si>
  <si>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</si>
  <si>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</si>
  <si>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</si>
  <si>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</si>
  <si>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</si>
  <si>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</si>
  <si>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</si>
  <si>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</si>
  <si>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</si>
  <si>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</si>
  <si>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</si>
  <si>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</si>
  <si>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</si>
  <si>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</si>
  <si>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</si>
  <si>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</si>
  <si>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</si>
  <si>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</si>
  <si>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</si>
  <si>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</si>
  <si>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</si>
  <si>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</si>
  <si>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</si>
  <si>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</si>
  <si>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</si>
  <si>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</si>
  <si>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</si>
  <si>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</si>
  <si>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</si>
  <si>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</si>
  <si>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</si>
  <si>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</si>
  <si>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</si>
  <si>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</si>
  <si>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</si>
  <si>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</si>
  <si>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</si>
  <si>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</si>
  <si>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</si>
  <si>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</si>
  <si>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</si>
  <si>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</si>
  <si>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</si>
  <si>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</si>
  <si>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</si>
  <si>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</si>
  <si>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</si>
  <si>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</si>
  <si>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</si>
  <si>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</si>
  <si>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</si>
  <si>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</si>
  <si>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</si>
  <si>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</si>
  <si>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</si>
  <si>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</si>
  <si>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</si>
  <si>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</si>
  <si>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</si>
  <si>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</si>
  <si>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</si>
  <si>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</si>
  <si>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</si>
  <si>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</si>
  <si>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</si>
  <si>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</si>
  <si>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</si>
  <si>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</si>
  <si>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</si>
  <si>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</si>
  <si>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</si>
  <si>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</si>
  <si>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</si>
  <si>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</si>
  <si>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</si>
  <si>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</si>
  <si>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</si>
  <si>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</si>
  <si>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</si>
  <si>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</si>
  <si>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</si>
  <si>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</si>
  <si>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</si>
  <si>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</si>
  <si>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</si>
  <si>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</si>
  <si>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</si>
  <si>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</si>
  <si>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</si>
  <si>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</si>
  <si>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</si>
  <si>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</si>
  <si>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</si>
  <si>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</si>
  <si>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</si>
  <si>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</si>
  <si>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</si>
  <si>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</si>
  <si>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</si>
  <si>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</si>
  <si>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</si>
  <si>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</si>
  <si>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</si>
  <si>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</si>
  <si>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</si>
  <si>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</si>
  <si>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</si>
  <si>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</si>
  <si>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</si>
  <si>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</si>
  <si>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</si>
  <si>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</si>
  <si>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</si>
  <si>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</si>
  <si>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</si>
  <si>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</si>
  <si>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</si>
  <si>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</si>
  <si>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</si>
  <si>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</si>
  <si>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</si>
  <si>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</si>
  <si>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</si>
  <si>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</si>
  <si>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</si>
  <si>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</si>
  <si>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</si>
  <si>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</si>
  <si>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</si>
  <si>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</si>
  <si>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</si>
  <si>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</si>
  <si>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</si>
  <si>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</si>
  <si>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</si>
  <si>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</si>
  <si>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</si>
  <si>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</si>
  <si>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</si>
  <si>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</si>
  <si>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</si>
  <si>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</si>
  <si>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</si>
  <si>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</si>
  <si>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</si>
  <si>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</si>
  <si>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</si>
  <si>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</si>
  <si>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</si>
  <si>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</si>
  <si>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</si>
  <si>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</si>
  <si>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</si>
  <si>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</si>
  <si>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</si>
  <si>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</si>
  <si>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</si>
  <si>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</si>
  <si>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</si>
  <si>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</si>
  <si>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</si>
  <si>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</si>
  <si>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</si>
  <si>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</si>
  <si>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</si>
  <si>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</si>
  <si>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</si>
  <si>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</si>
  <si>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</si>
  <si>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</si>
  <si>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</si>
  <si>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</si>
  <si>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</si>
  <si>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</si>
  <si>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</si>
  <si>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</si>
  <si>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</si>
  <si>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</si>
  <si>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</si>
  <si>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</si>
  <si>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</si>
  <si>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</si>
  <si>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</si>
  <si>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</si>
  <si>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</si>
  <si>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</si>
  <si>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</si>
  <si>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</si>
  <si>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</si>
  <si>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</si>
  <si>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</si>
  <si>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</si>
  <si>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</si>
  <si>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</si>
  <si>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</si>
  <si>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</si>
  <si>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</si>
  <si>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</si>
  <si>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</si>
  <si>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</si>
  <si>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</si>
  <si>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</si>
  <si>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</si>
  <si>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</si>
  <si>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</si>
  <si>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</si>
  <si>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</si>
  <si>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</si>
  <si>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</si>
  <si>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</si>
  <si>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</si>
  <si>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</si>
  <si>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</si>
  <si>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</si>
  <si>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</si>
  <si>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</si>
  <si>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</si>
  <si>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</si>
  <si>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</si>
  <si>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</si>
  <si>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</si>
  <si>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</si>
  <si>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</si>
  <si>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</si>
  <si>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</si>
  <si>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</si>
  <si>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</si>
  <si>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</si>
  <si>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</si>
  <si>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</si>
  <si>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</si>
  <si>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</si>
  <si>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</si>
  <si>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</si>
  <si>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</si>
  <si>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</si>
  <si>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</si>
  <si>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</si>
  <si>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</si>
  <si>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</si>
  <si>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</si>
  <si>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</si>
  <si>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</si>
  <si>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</si>
  <si>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</si>
  <si>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</si>
  <si>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</si>
  <si>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</si>
  <si>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</si>
  <si>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</si>
  <si>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</si>
  <si>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</si>
  <si>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</si>
  <si>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</si>
  <si>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</si>
  <si>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</si>
  <si>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</si>
  <si>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</si>
  <si>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</si>
  <si>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</si>
  <si>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</si>
  <si>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</si>
  <si>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</si>
  <si>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</si>
  <si>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</si>
  <si>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</si>
  <si>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</si>
  <si>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</si>
  <si>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</si>
  <si>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</si>
  <si>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</si>
  <si>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</si>
  <si>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</si>
  <si>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</si>
  <si>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</si>
  <si>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</si>
  <si>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</si>
  <si>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</si>
  <si>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</si>
  <si>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</si>
  <si>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</si>
  <si>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</si>
  <si>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</si>
  <si>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</si>
  <si>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</si>
  <si>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</si>
  <si>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</si>
  <si>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</si>
  <si>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</si>
  <si>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</si>
  <si>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</si>
  <si>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</si>
  <si>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</si>
  <si>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</si>
  <si>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</si>
  <si>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</si>
  <si>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</si>
  <si>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</si>
  <si>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</si>
  <si>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</si>
  <si>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</si>
  <si>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</si>
  <si>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</si>
  <si>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</si>
  <si>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</si>
  <si>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</si>
  <si>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</si>
  <si>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</si>
  <si>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</si>
  <si>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</si>
  <si>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</si>
  <si>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</si>
  <si>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</si>
  <si>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</si>
  <si>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</si>
  <si>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</si>
  <si>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</si>
  <si>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</si>
  <si>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</si>
  <si>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</si>
  <si>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</si>
  <si>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</si>
  <si>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</si>
  <si>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</si>
  <si>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</si>
  <si>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</si>
  <si>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</si>
  <si>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</si>
  <si>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</si>
  <si>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</si>
  <si>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</si>
  <si>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</si>
  <si>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</si>
  <si>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</si>
  <si>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</si>
  <si>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</si>
  <si>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</si>
  <si>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</si>
  <si>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</si>
  <si>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</si>
  <si>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</si>
  <si>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</si>
  <si>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</si>
  <si>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</si>
  <si>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</si>
  <si>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</si>
  <si>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</si>
  <si>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</si>
  <si>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</si>
  <si>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</si>
  <si>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</si>
  <si>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</si>
  <si>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</si>
  <si>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</si>
  <si>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</si>
  <si>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</si>
  <si>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</si>
  <si>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</si>
  <si>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</si>
  <si>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</si>
  <si>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</si>
  <si>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</si>
  <si>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</si>
  <si>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</si>
  <si>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</si>
  <si>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</si>
  <si>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</si>
  <si>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</si>
  <si>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</si>
  <si>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</si>
  <si>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</si>
  <si>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</si>
  <si>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</si>
  <si>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</si>
  <si>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</si>
  <si>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</si>
  <si>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</si>
  <si>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</si>
  <si>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</si>
  <si>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</si>
  <si>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</si>
  <si>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</si>
  <si>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</si>
  <si>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</si>
  <si>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</si>
  <si>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</si>
  <si>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</si>
  <si>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</si>
  <si>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</si>
  <si>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</si>
  <si>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</si>
  <si>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</si>
  <si>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</si>
  <si>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</si>
  <si>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</si>
  <si>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</si>
  <si>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</si>
  <si>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</si>
  <si>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</si>
  <si>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</si>
  <si>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</si>
  <si>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</si>
  <si>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</si>
  <si>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</si>
  <si>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</si>
  <si>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</si>
  <si>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</si>
  <si>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</si>
  <si>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</si>
  <si>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</si>
  <si>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</si>
  <si>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</si>
  <si>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</si>
  <si>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</si>
  <si>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</si>
  <si>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</si>
  <si>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</si>
  <si>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</si>
  <si>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</si>
  <si>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</si>
  <si>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</si>
  <si>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</si>
  <si>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</si>
  <si>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</si>
  <si>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</si>
  <si>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</si>
  <si>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</si>
  <si>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</si>
  <si>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</si>
  <si>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</si>
  <si>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</si>
  <si>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</si>
  <si>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</si>
  <si>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</si>
  <si>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</si>
  <si>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</si>
  <si>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</si>
  <si>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</si>
  <si>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</si>
  <si>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</si>
  <si>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</si>
  <si>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</si>
  <si>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</si>
  <si>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</si>
  <si>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</si>
  <si>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</si>
  <si>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</si>
  <si>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</si>
  <si>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</si>
  <si>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</si>
  <si>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</si>
  <si>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</si>
  <si>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</si>
  <si>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</si>
  <si>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</si>
  <si>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</si>
  <si>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</si>
  <si>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</si>
  <si>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</si>
  <si>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</si>
  <si>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</si>
  <si>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</si>
  <si>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</si>
  <si>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</si>
  <si>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</si>
  <si>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</si>
  <si>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</si>
  <si>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</si>
  <si>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</si>
  <si>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</si>
  <si>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</si>
  <si>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</si>
  <si>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</si>
  <si>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</si>
  <si>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</si>
  <si>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</si>
  <si>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</si>
  <si>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</si>
  <si>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</si>
  <si>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</si>
  <si>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</si>
  <si>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</si>
  <si>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</si>
  <si>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</si>
  <si>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</si>
  <si>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</si>
  <si>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</si>
  <si>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</si>
  <si>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</si>
  <si>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</si>
  <si>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</si>
  <si>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</si>
  <si>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</si>
  <si>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</si>
  <si>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</si>
  <si>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</si>
  <si>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</si>
  <si>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</si>
  <si>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</si>
  <si>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</si>
  <si>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</si>
  <si>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</si>
  <si>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</si>
  <si>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</si>
  <si>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</si>
  <si>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</si>
  <si>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</si>
  <si>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</si>
  <si>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</si>
  <si>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</si>
  <si>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</si>
  <si>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</si>
  <si>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</si>
  <si>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</si>
  <si>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</si>
  <si>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</si>
  <si>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</si>
  <si>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</si>
  <si>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</si>
  <si>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</si>
  <si>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</si>
  <si>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</si>
  <si>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</si>
  <si>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</si>
  <si>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</si>
  <si>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</si>
  <si>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</si>
  <si>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</si>
  <si>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</si>
  <si>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</si>
  <si>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</si>
  <si>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</si>
  <si>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</si>
  <si>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</si>
  <si>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</si>
  <si>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</si>
  <si>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</si>
  <si>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</si>
  <si>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</si>
  <si>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</si>
  <si>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</si>
  <si>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</si>
  <si>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</si>
  <si>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</si>
  <si>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</si>
  <si>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</si>
  <si>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</si>
  <si>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</si>
  <si>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</si>
  <si>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</si>
  <si>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</si>
  <si>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</si>
  <si>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</si>
  <si>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</si>
  <si>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</si>
  <si>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</si>
  <si>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</si>
  <si>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</si>
  <si>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</si>
  <si>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</si>
  <si>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</si>
  <si>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</si>
  <si>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</si>
  <si>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</si>
  <si>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</si>
  <si>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</si>
  <si>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</si>
  <si>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</si>
  <si>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</si>
  <si>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</si>
  <si>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</si>
  <si>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</si>
  <si>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</si>
  <si>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</si>
  <si>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</si>
  <si>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</si>
  <si>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</si>
  <si>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</si>
  <si>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</si>
  <si>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</si>
  <si>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</si>
  <si>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</si>
  <si>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</si>
  <si>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</si>
  <si>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</si>
  <si>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</si>
  <si>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</si>
  <si>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</si>
  <si>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</si>
  <si>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</si>
  <si>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</si>
  <si>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</si>
  <si>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</si>
  <si>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</si>
  <si>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</si>
  <si>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</si>
  <si>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</si>
  <si>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</si>
  <si>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</si>
  <si>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</si>
  <si>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</si>
  <si>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</si>
  <si>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</si>
  <si>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</si>
  <si>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</si>
  <si>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</si>
  <si>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</si>
  <si>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</si>
  <si>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</si>
  <si>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</si>
  <si>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</si>
  <si>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</si>
  <si>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</si>
  <si>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</si>
  <si>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</si>
  <si>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</si>
  <si>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</si>
  <si>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</si>
  <si>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</si>
  <si>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</si>
  <si>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</si>
  <si>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</si>
  <si>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</si>
  <si>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</si>
  <si>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</si>
  <si>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</si>
  <si>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</si>
  <si>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</si>
  <si>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</si>
  <si>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</si>
  <si>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</si>
  <si>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</si>
  <si>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</si>
  <si>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</si>
  <si>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</si>
  <si>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</si>
  <si>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</si>
  <si>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</si>
  <si>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</si>
  <si>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</si>
  <si>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</si>
  <si>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</si>
  <si>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</si>
  <si>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</si>
  <si>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</si>
  <si>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</si>
  <si>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</si>
  <si>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</si>
  <si>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</si>
  <si>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</si>
  <si>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</si>
  <si>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</si>
  <si>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</si>
  <si>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</si>
  <si>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</si>
  <si>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</si>
  <si>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</si>
  <si>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</si>
  <si>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</si>
  <si>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</si>
  <si>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</si>
  <si>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</si>
  <si>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</si>
  <si>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</si>
  <si>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</si>
  <si>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</si>
  <si>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</si>
  <si>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</si>
  <si>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</si>
  <si>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</si>
  <si>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</si>
  <si>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</si>
  <si>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</si>
  <si>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</si>
  <si>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</si>
  <si>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</si>
  <si>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</si>
  <si>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</si>
  <si>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</si>
  <si>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</si>
  <si>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</si>
  <si>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</si>
  <si>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</si>
  <si>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</si>
  <si>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</si>
  <si>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</si>
  <si>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</si>
  <si>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</si>
  <si>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</si>
  <si>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</si>
  <si>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</si>
  <si>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</si>
  <si>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</si>
  <si>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</si>
  <si>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</si>
  <si>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</si>
  <si>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</si>
  <si>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</si>
  <si>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</si>
  <si>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</si>
  <si>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</si>
  <si>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</si>
  <si>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</si>
  <si>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</si>
  <si>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</si>
  <si>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</si>
  <si>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</si>
  <si>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</si>
  <si>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</si>
  <si>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</si>
  <si>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</si>
  <si>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</si>
  <si>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</si>
  <si>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</si>
  <si>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</si>
  <si>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</si>
  <si>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</si>
  <si>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</si>
  <si>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</si>
  <si>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</si>
  <si>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</si>
  <si>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</si>
  <si>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</si>
  <si>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</si>
  <si>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</si>
  <si>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</si>
  <si>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</si>
  <si>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</si>
  <si>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</si>
  <si>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</si>
  <si>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</si>
  <si>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</si>
  <si>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</si>
  <si>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</si>
  <si>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</si>
  <si>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</si>
  <si>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</si>
  <si>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</si>
  <si>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</si>
  <si>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</si>
  <si>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</si>
  <si>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</si>
  <si>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</si>
  <si>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</si>
  <si>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</si>
  <si>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</si>
  <si>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</si>
  <si>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</si>
  <si>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</si>
  <si>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</si>
  <si>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</si>
  <si>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</si>
  <si>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</si>
  <si>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</si>
  <si>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</si>
  <si>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</si>
  <si>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</si>
  <si>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</si>
  <si>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</si>
  <si>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</si>
  <si>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</si>
  <si>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</si>
  <si>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</si>
  <si>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</si>
  <si>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</si>
  <si>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</si>
  <si>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</si>
  <si>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</si>
  <si>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</si>
  <si>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</si>
  <si>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</si>
  <si>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</si>
  <si>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</si>
  <si>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</si>
  <si>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</si>
  <si>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</si>
  <si>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</si>
  <si>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</si>
  <si>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</si>
  <si>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</si>
  <si>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</si>
  <si>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</si>
  <si>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</si>
  <si>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</si>
  <si>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</si>
  <si>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</si>
  <si>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</si>
  <si>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</si>
  <si>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</si>
  <si>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</si>
  <si>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</si>
  <si>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</si>
  <si>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</si>
  <si>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</si>
  <si>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</si>
  <si>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</si>
  <si>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</si>
  <si>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</si>
  <si>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</si>
  <si>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</si>
  <si>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</si>
  <si>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</si>
  <si>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</si>
  <si>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</si>
  <si>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</si>
  <si>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</si>
  <si>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</si>
  <si>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</si>
  <si>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</si>
  <si>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</si>
  <si>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</si>
  <si>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</si>
  <si>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</si>
  <si>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</si>
  <si>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</si>
  <si>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</si>
  <si>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</si>
  <si>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</si>
  <si>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</si>
  <si>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</si>
  <si>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</si>
  <si>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</si>
  <si>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</si>
  <si>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</si>
  <si>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</si>
  <si>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</si>
  <si>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</si>
  <si>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</si>
  <si>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</si>
  <si>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</si>
  <si>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</si>
  <si>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</si>
  <si>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</si>
  <si>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</si>
  <si>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</si>
  <si>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</si>
  <si>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</si>
  <si>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</si>
  <si>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</si>
  <si>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</si>
  <si>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</si>
  <si>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</si>
  <si>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</si>
  <si>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</si>
  <si>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</si>
  <si>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</si>
  <si>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</si>
  <si>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</si>
  <si>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</si>
  <si>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</si>
  <si>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</si>
  <si>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</si>
  <si>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</si>
  <si>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</si>
  <si>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</si>
  <si>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</si>
  <si>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</si>
  <si>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</si>
  <si>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</si>
  <si>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</si>
  <si>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</si>
  <si>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</si>
  <si>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</si>
  <si>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</si>
  <si>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</si>
  <si>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</si>
  <si>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</si>
  <si>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</si>
  <si>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</si>
  <si>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</si>
  <si>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</si>
  <si>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</si>
  <si>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</si>
  <si>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</si>
  <si>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</si>
  <si>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</si>
  <si>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</si>
  <si>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</si>
  <si>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</si>
  <si>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</si>
  <si>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</si>
  <si>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</si>
  <si>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</si>
  <si>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</si>
  <si>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</si>
  <si>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</si>
  <si>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</si>
  <si>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</si>
  <si>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</si>
  <si>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</si>
  <si>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</si>
  <si>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</si>
  <si>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</si>
  <si>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</si>
  <si>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</si>
  <si>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</si>
  <si>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</si>
  <si>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</si>
  <si>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</si>
  <si>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</si>
  <si>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</si>
  <si>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</si>
  <si>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</si>
  <si>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</si>
  <si>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</si>
  <si>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</si>
  <si>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</si>
  <si>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</si>
  <si>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</si>
  <si>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</si>
  <si>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</si>
  <si>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</si>
  <si>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</si>
  <si>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</si>
  <si>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</si>
  <si>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</si>
  <si>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</si>
  <si>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</si>
  <si>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</si>
  <si>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</si>
  <si>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</si>
  <si>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</si>
  <si>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</si>
  <si>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</si>
  <si>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</si>
  <si>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</si>
  <si>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</si>
  <si>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</si>
  <si>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</si>
  <si>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</si>
  <si>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</si>
  <si>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</si>
  <si>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</si>
  <si>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</si>
  <si>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</si>
  <si>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</si>
  <si>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</si>
  <si>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</si>
  <si>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</si>
  <si>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</si>
  <si>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</si>
  <si>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</si>
  <si>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</si>
  <si>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</si>
  <si>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</si>
  <si>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</si>
  <si>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</si>
  <si>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</si>
  <si>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</si>
  <si>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</si>
  <si>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</si>
  <si>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</si>
  <si>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</si>
  <si>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</si>
  <si>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</si>
  <si>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</si>
  <si>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</si>
  <si>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</si>
  <si>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</si>
  <si>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</si>
  <si>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</si>
  <si>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</si>
  <si>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</si>
  <si>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</si>
  <si>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</si>
  <si>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</si>
  <si>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</si>
  <si>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</si>
  <si>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</si>
  <si>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</si>
  <si>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</si>
  <si>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</si>
  <si>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</si>
  <si>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</si>
  <si>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</si>
  <si>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</si>
  <si>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</si>
  <si>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</si>
  <si>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</si>
  <si>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</si>
  <si>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</si>
  <si>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</si>
  <si>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</si>
  <si>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</si>
  <si>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</si>
  <si>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</si>
  <si>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</si>
  <si>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</si>
  <si>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</si>
  <si>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</si>
  <si>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</si>
  <si>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</si>
  <si>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</si>
  <si>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</si>
  <si>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</si>
  <si>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</si>
  <si>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</si>
  <si>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</si>
  <si>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</si>
  <si>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</si>
  <si>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</si>
  <si>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</si>
  <si>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</si>
  <si>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</si>
  <si>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</si>
  <si>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</si>
  <si>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</si>
  <si>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</si>
  <si>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</si>
  <si>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</si>
  <si>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</si>
  <si>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</si>
  <si>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</si>
  <si>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</si>
  <si>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</si>
  <si>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</si>
  <si>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</si>
  <si>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</si>
  <si>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</si>
  <si>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</si>
  <si>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</si>
  <si>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</si>
  <si>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</si>
  <si>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</si>
  <si>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</si>
  <si>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</si>
  <si>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</si>
  <si>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</si>
  <si>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</si>
  <si>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</si>
  <si>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</si>
  <si>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</si>
  <si>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</si>
  <si>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</si>
  <si>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</si>
  <si>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</si>
  <si>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</si>
  <si>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</si>
  <si>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</si>
  <si>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</si>
  <si>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</si>
  <si>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</si>
  <si>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</si>
  <si>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</si>
  <si>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</si>
  <si>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</si>
  <si>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</si>
  <si>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</si>
  <si>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</si>
  <si>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</si>
  <si>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</si>
  <si>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</si>
  <si>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</si>
  <si>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</si>
  <si>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</si>
  <si>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</si>
  <si>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</si>
  <si>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</si>
  <si>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</si>
  <si>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</si>
  <si>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</si>
  <si>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</si>
  <si>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</si>
  <si>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</si>
  <si>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</si>
  <si>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</si>
  <si>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</si>
  <si>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</si>
  <si>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</si>
  <si>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</si>
  <si>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</si>
  <si>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</si>
  <si>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</si>
  <si>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</si>
  <si>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</si>
  <si>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</si>
  <si>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</si>
  <si>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</si>
  <si>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</si>
  <si>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</si>
  <si>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</si>
  <si>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</si>
  <si>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</si>
  <si>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</si>
  <si>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</si>
  <si>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</si>
  <si>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</si>
  <si>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</si>
  <si>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</si>
  <si>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</si>
  <si>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</si>
  <si>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</si>
  <si>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</si>
  <si>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</si>
  <si>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</si>
  <si>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</si>
  <si>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</si>
  <si>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</si>
  <si>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</si>
  <si>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</si>
  <si>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</si>
  <si>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</si>
  <si>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</si>
  <si>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</si>
  <si>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</si>
  <si>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</si>
  <si>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</si>
  <si>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</si>
  <si>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</si>
  <si>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</si>
  <si>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</si>
  <si>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</si>
  <si>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</si>
  <si>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</si>
  <si>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</si>
  <si>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</si>
  <si>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</si>
  <si>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</si>
  <si>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</si>
  <si>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</si>
  <si>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</si>
  <si>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</si>
  <si>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</si>
  <si>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</si>
  <si>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</si>
  <si>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</si>
  <si>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</si>
  <si>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</si>
  <si>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</si>
  <si>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</si>
  <si>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</si>
  <si>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</si>
  <si>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</si>
  <si>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</si>
  <si>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</si>
  <si>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</si>
  <si>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</si>
  <si>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</si>
  <si>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</si>
  <si>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</si>
  <si>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</si>
  <si>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</si>
  <si>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</si>
  <si>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</si>
  <si>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</si>
  <si>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</si>
  <si>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</si>
  <si>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</si>
  <si>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</si>
  <si>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</si>
  <si>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</si>
  <si>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</si>
  <si>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</si>
  <si>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</si>
  <si>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</si>
  <si>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</si>
  <si>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</si>
  <si>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</si>
  <si>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</si>
  <si>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</si>
  <si>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</si>
  <si>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</si>
  <si>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</si>
  <si>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</si>
  <si>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</si>
  <si>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</si>
  <si>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</si>
  <si>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</si>
  <si>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</si>
  <si>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</si>
  <si>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</si>
  <si>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</si>
  <si>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</si>
  <si>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</si>
  <si>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</si>
  <si>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</si>
  <si>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</si>
  <si>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</si>
  <si>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</si>
  <si>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</si>
  <si>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</si>
  <si>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</si>
  <si>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</si>
  <si>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</si>
  <si>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</si>
  <si>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</si>
  <si>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</si>
  <si>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</si>
  <si>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</si>
  <si>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</si>
  <si>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</si>
  <si>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</si>
  <si>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</si>
  <si>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</si>
  <si>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</si>
  <si>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</si>
  <si>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</si>
  <si>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</si>
  <si>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</si>
  <si>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</si>
  <si>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</si>
  <si>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</si>
  <si>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</si>
  <si>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</si>
  <si>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</si>
  <si>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</si>
  <si>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</si>
  <si>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</si>
  <si>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</si>
  <si>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</si>
  <si>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</si>
  <si>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</si>
  <si>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</si>
  <si>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</si>
  <si>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</si>
  <si>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</si>
  <si>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</si>
  <si>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</si>
  <si>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</si>
  <si>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</si>
  <si>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</si>
  <si>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</si>
  <si>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</si>
  <si>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</si>
  <si>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</si>
  <si>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</si>
  <si>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</si>
  <si>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</si>
  <si>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</si>
  <si>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</si>
  <si>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</si>
  <si>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</si>
  <si>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</si>
  <si>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</si>
  <si>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</si>
  <si>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</si>
  <si>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</si>
  <si>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</si>
  <si>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</si>
  <si>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</si>
  <si>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</si>
  <si>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</si>
  <si>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</si>
  <si>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</si>
  <si>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</si>
  <si>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</si>
  <si>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</si>
  <si>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</si>
  <si>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</si>
  <si>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</si>
  <si>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</si>
  <si>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</si>
  <si>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</si>
  <si>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</si>
  <si>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</si>
  <si>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</si>
  <si>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</si>
  <si>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</si>
  <si>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</si>
  <si>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</si>
  <si>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</si>
  <si>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</si>
  <si>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</si>
  <si>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</si>
  <si>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</si>
  <si>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</si>
  <si>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</si>
  <si>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</si>
  <si>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</si>
  <si>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</si>
  <si>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</si>
  <si>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</si>
  <si>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</si>
  <si>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</si>
  <si>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</si>
  <si>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</si>
  <si>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</si>
  <si>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</si>
  <si>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</si>
  <si>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</si>
  <si>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</si>
  <si>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</si>
  <si>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</si>
  <si>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</si>
  <si>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</si>
  <si>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</si>
  <si>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</si>
  <si>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</si>
  <si>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</si>
  <si>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</si>
  <si>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</si>
  <si>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</si>
  <si>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</si>
  <si>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</si>
  <si>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</si>
  <si>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</si>
  <si>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</si>
  <si>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</si>
  <si>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</si>
  <si>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</si>
  <si>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</si>
  <si>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</si>
  <si>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</si>
  <si>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</si>
  <si>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</si>
  <si>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</si>
  <si>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</si>
  <si>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</si>
  <si>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</si>
  <si>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</si>
  <si>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</si>
  <si>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</si>
  <si>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</si>
  <si>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</si>
  <si>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</si>
  <si>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</si>
  <si>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</si>
  <si>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</si>
  <si>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</si>
  <si>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</si>
  <si>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</si>
  <si>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</si>
  <si>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</si>
  <si>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</si>
  <si>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</si>
  <si>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</si>
  <si>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</si>
  <si>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</si>
  <si>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</si>
  <si>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</si>
  <si>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</si>
  <si>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</si>
  <si>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</si>
  <si>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</si>
  <si>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</si>
  <si>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</si>
  <si>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</si>
  <si>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</si>
  <si>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</si>
  <si>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</si>
  <si>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</si>
  <si>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</si>
  <si>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</si>
  <si>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</si>
  <si>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</si>
  <si>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</si>
  <si>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</si>
  <si>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</si>
  <si>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</si>
  <si>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</si>
  <si>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</si>
  <si>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</si>
  <si>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</si>
  <si>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</si>
  <si>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</si>
  <si>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</si>
  <si>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</si>
  <si>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</si>
  <si>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</si>
  <si>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</si>
  <si>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</si>
  <si>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</si>
  <si>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</si>
  <si>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</si>
  <si>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</si>
  <si>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</si>
  <si>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</si>
  <si>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</si>
  <si>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</si>
  <si>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</si>
  <si>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</si>
  <si>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</si>
  <si>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</si>
  <si>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</si>
  <si>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</si>
  <si>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</si>
  <si>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</si>
  <si>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</si>
  <si>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</si>
  <si>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</si>
  <si>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</si>
  <si>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</si>
  <si>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</si>
  <si>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</si>
  <si>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</si>
  <si>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</si>
  <si>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</si>
  <si>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</si>
  <si>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</si>
  <si>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</si>
  <si>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</si>
  <si>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</si>
  <si>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</si>
  <si>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</si>
  <si>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</si>
  <si>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</si>
  <si>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</si>
  <si>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</si>
  <si>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</si>
  <si>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</si>
  <si>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</si>
  <si>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</si>
  <si>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</si>
  <si>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</si>
  <si>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</si>
  <si>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</si>
  <si>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</si>
  <si>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</si>
  <si>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</si>
  <si>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</si>
  <si>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</si>
  <si>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</si>
  <si>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</si>
  <si>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</si>
  <si>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</si>
  <si>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</si>
  <si>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</si>
  <si>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</si>
  <si>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</si>
  <si>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</si>
  <si>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</si>
  <si>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</si>
  <si>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</si>
  <si>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</si>
  <si>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</si>
  <si>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</si>
  <si>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</si>
  <si>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</si>
  <si>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</si>
  <si>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</si>
  <si>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</si>
  <si>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</si>
  <si>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</si>
  <si>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</si>
  <si>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</si>
  <si>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</si>
  <si>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</si>
  <si>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</si>
  <si>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</si>
  <si>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</si>
  <si>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</si>
  <si>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</si>
  <si>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</si>
  <si>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</si>
  <si>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</si>
  <si>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</si>
  <si>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</si>
  <si>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</si>
  <si>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</si>
  <si>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</si>
  <si>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</si>
  <si>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</si>
  <si>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</si>
  <si>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</si>
  <si>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</si>
  <si>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</si>
  <si>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</si>
  <si>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</si>
  <si>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</si>
  <si>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</si>
  <si>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</si>
  <si>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</si>
  <si>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</si>
  <si>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</si>
  <si>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</si>
  <si>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</si>
  <si>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</si>
  <si>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</si>
  <si>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</si>
  <si>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</si>
  <si>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</si>
  <si>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</si>
  <si>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</si>
  <si>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</si>
  <si>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</si>
  <si>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</si>
  <si>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</si>
  <si>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</si>
  <si>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</si>
  <si>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</si>
  <si>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</si>
  <si>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</si>
  <si>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</si>
  <si>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</si>
  <si>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</si>
  <si>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</si>
  <si>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</si>
  <si>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</si>
  <si>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</si>
  <si>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</si>
  <si>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</si>
  <si>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</si>
  <si>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</si>
  <si>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</si>
  <si>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</si>
  <si>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</si>
  <si>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</si>
  <si>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</si>
  <si>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</si>
  <si>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</si>
  <si>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</si>
  <si>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</si>
  <si>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</si>
  <si>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</si>
  <si>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</si>
  <si>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</si>
  <si>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</si>
  <si>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</si>
  <si>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</si>
  <si>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</si>
  <si>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</si>
  <si>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</si>
  <si>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</si>
  <si>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</si>
  <si>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</si>
  <si>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</si>
  <si>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</si>
  <si>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</si>
  <si>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</si>
  <si>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</si>
  <si>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</si>
  <si>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</si>
  <si>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</si>
  <si>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</si>
  <si>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</si>
  <si>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</si>
  <si>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</si>
  <si>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</si>
  <si>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</si>
  <si>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</si>
  <si>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</si>
  <si>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</si>
  <si>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</si>
  <si>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</si>
  <si>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</si>
  <si>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</si>
  <si>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</si>
  <si>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</si>
  <si>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</si>
  <si>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</si>
  <si>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</si>
  <si>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</si>
  <si>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</si>
  <si>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</si>
  <si>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</si>
  <si>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</si>
  <si>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</si>
  <si>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</si>
  <si>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</si>
  <si>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</si>
  <si>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</si>
  <si>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</si>
  <si>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</si>
  <si>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</si>
  <si>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</si>
  <si>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</si>
  <si>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</si>
  <si>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</si>
  <si>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</si>
  <si>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</si>
  <si>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</si>
  <si>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</si>
  <si>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</si>
  <si>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</si>
  <si>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</si>
  <si>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</si>
  <si>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</si>
  <si>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</si>
  <si>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</si>
  <si>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</si>
  <si>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</si>
  <si>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</si>
  <si>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</si>
  <si>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</si>
  <si>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</si>
  <si>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</si>
  <si>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</si>
  <si>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</si>
  <si>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</si>
  <si>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</si>
  <si>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</si>
  <si>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</si>
  <si>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</si>
  <si>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</si>
  <si>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</si>
  <si>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</si>
  <si>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</si>
  <si>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</si>
  <si>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</si>
  <si>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</si>
  <si>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</si>
  <si>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</si>
  <si>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</si>
  <si>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</si>
  <si>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</si>
  <si>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</si>
  <si>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</si>
  <si>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</si>
  <si>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</si>
  <si>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</si>
  <si>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</si>
  <si>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</si>
  <si>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</si>
  <si>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</si>
  <si>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</si>
  <si>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</si>
  <si>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</si>
  <si>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</si>
  <si>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</si>
  <si>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</si>
  <si>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</si>
  <si>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</si>
  <si>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</si>
  <si>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</si>
  <si>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</si>
  <si>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</si>
  <si>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</si>
  <si>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</si>
  <si>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</si>
  <si>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</si>
  <si>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</si>
  <si>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</si>
  <si>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</si>
  <si>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</si>
  <si>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</si>
  <si>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</si>
  <si>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</si>
  <si>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</si>
  <si>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</si>
  <si>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</si>
  <si>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</si>
  <si>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</si>
  <si>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</si>
  <si>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</si>
  <si>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</si>
  <si>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</si>
  <si>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</si>
  <si>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</si>
  <si>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</si>
  <si>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</si>
  <si>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</si>
  <si>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</si>
  <si>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</si>
  <si>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</si>
  <si>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</si>
  <si>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</si>
  <si>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</si>
  <si>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</si>
  <si>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</si>
  <si>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</si>
  <si>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</si>
  <si>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</si>
  <si>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</si>
  <si>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</si>
  <si>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</si>
  <si>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</si>
  <si>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</si>
  <si>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</si>
  <si>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</si>
  <si>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</si>
  <si>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</si>
  <si>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</si>
  <si>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</si>
  <si>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</si>
  <si>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</si>
  <si>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</si>
  <si>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</si>
  <si>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</si>
  <si>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</si>
  <si>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</si>
  <si>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</si>
  <si>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</si>
  <si>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</si>
  <si>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</si>
  <si>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</si>
  <si>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</si>
  <si>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</si>
  <si>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</si>
  <si>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</si>
  <si>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</si>
  <si>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</si>
  <si>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</si>
  <si>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</si>
  <si>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</si>
  <si>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</si>
  <si>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</si>
  <si>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</si>
  <si>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</si>
  <si>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</si>
  <si>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</si>
  <si>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</si>
  <si>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</si>
  <si>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</si>
  <si>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</si>
  <si>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</si>
  <si>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</si>
  <si>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</si>
  <si>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</si>
  <si>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</si>
  <si>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</si>
  <si>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</si>
  <si>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</si>
  <si>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</si>
  <si>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</si>
  <si>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</si>
  <si>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</si>
  <si>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</si>
  <si>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</si>
  <si>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</si>
  <si>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</si>
  <si>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</si>
  <si>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</si>
  <si>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</si>
  <si>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</si>
  <si>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</si>
  <si>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</si>
  <si>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</si>
  <si>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</si>
  <si>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</si>
  <si>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</si>
  <si>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</si>
  <si>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</si>
  <si>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</si>
  <si>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</si>
  <si>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</si>
  <si>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</si>
  <si>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</si>
  <si>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</si>
  <si>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</si>
  <si>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</si>
  <si>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</si>
  <si>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</si>
  <si>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</si>
  <si>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</si>
  <si>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</si>
  <si>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</si>
  <si>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</si>
  <si>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</si>
  <si>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</si>
  <si>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</si>
  <si>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</si>
  <si>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</si>
  <si>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</si>
  <si>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</si>
  <si>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</si>
  <si>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</si>
  <si>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</si>
  <si>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</si>
  <si>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</si>
  <si>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</si>
  <si>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</si>
  <si>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</si>
  <si>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</si>
  <si>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</si>
  <si>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</si>
  <si>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</si>
  <si>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</si>
  <si>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</si>
  <si>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</si>
  <si>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</si>
  <si>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</si>
  <si>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</si>
  <si>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</si>
  <si>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</si>
  <si>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</si>
  <si>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</si>
  <si>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</si>
  <si>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</si>
  <si>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</si>
  <si>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</si>
  <si>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</si>
  <si>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</si>
  <si>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</si>
  <si>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</si>
  <si>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</si>
  <si>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</si>
  <si>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</si>
  <si>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</si>
  <si>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</si>
  <si>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</si>
  <si>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</si>
  <si>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</si>
  <si>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</si>
  <si>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</si>
  <si>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</si>
  <si>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</si>
  <si>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</si>
  <si>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</si>
  <si>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</si>
  <si>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</si>
  <si>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</si>
  <si>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</si>
  <si>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</si>
  <si>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</si>
  <si>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</si>
  <si>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</si>
  <si>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</si>
  <si>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</si>
  <si>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</si>
  <si>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</si>
  <si>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</si>
  <si>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</si>
  <si>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</si>
  <si>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</si>
  <si>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</si>
  <si>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</si>
  <si>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</si>
  <si>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</si>
  <si>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</si>
  <si>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</si>
  <si>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</si>
  <si>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</si>
  <si>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</si>
  <si>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</si>
  <si>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</si>
  <si>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</si>
  <si>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</si>
  <si>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</si>
  <si>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</si>
  <si>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</si>
  <si>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</si>
  <si>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</si>
  <si>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</si>
  <si>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</si>
  <si>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</si>
  <si>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</si>
  <si>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</si>
  <si>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</si>
  <si>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</si>
  <si>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</si>
  <si>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</si>
  <si>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</si>
  <si>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</si>
  <si>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</si>
  <si>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</si>
  <si>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</si>
  <si>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</si>
  <si>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</si>
  <si>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</si>
  <si>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</si>
  <si>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</si>
  <si>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</si>
  <si>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</si>
  <si>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</si>
  <si>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</si>
  <si>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</si>
  <si>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</si>
  <si>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</si>
  <si>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</si>
  <si>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</si>
  <si>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</si>
  <si>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</si>
  <si>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</si>
  <si>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</si>
  <si>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</si>
  <si>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</si>
  <si>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</si>
  <si>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</si>
  <si>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</si>
  <si>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</si>
  <si>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</si>
  <si>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</si>
  <si>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</si>
  <si>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</si>
  <si>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</si>
  <si>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</si>
  <si>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</si>
  <si>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</si>
  <si>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</si>
  <si>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</si>
  <si>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</si>
  <si>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</si>
  <si>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</si>
  <si>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</si>
  <si>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</si>
  <si>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</si>
  <si>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</si>
  <si>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</si>
  <si>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</si>
  <si>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</si>
  <si>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</si>
  <si>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</si>
  <si>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</si>
  <si>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</si>
  <si>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</si>
  <si>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</si>
  <si>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</si>
  <si>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</si>
  <si>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</si>
  <si>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</si>
  <si>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</si>
  <si>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</si>
  <si>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</si>
  <si>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</si>
  <si>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</si>
  <si>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</si>
  <si>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</si>
  <si>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</si>
  <si>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</si>
  <si>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</si>
  <si>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</si>
  <si>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</si>
  <si>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</si>
  <si>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</si>
  <si>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</si>
  <si>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</si>
  <si>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</si>
  <si>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</si>
  <si>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</si>
  <si>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</si>
  <si>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</si>
  <si>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</si>
  <si>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</si>
  <si>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</si>
  <si>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</si>
  <si>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</si>
  <si>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</si>
  <si>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</si>
  <si>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</si>
  <si>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</si>
  <si>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</si>
  <si>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</si>
  <si>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</si>
  <si>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</si>
  <si>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</si>
  <si>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</si>
  <si>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</si>
  <si>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</si>
  <si>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</si>
  <si>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</si>
  <si>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</si>
  <si>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</si>
  <si>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</si>
  <si>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</si>
  <si>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</si>
  <si>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</si>
  <si>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</si>
  <si>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</si>
  <si>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</si>
  <si>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</si>
  <si>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</si>
  <si>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</si>
  <si>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</si>
  <si>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</si>
  <si>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</si>
  <si>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</si>
  <si>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</si>
  <si>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</si>
  <si>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</si>
  <si>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</si>
  <si>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</si>
  <si>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</si>
  <si>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</si>
  <si>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</si>
  <si>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</si>
  <si>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</si>
  <si>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</si>
  <si>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</si>
  <si>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</si>
  <si>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</si>
  <si>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</si>
  <si>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</si>
  <si>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</si>
  <si>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</si>
  <si>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</si>
  <si>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</si>
  <si>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</si>
  <si>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</si>
  <si>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</si>
  <si>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</si>
  <si>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</si>
  <si>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</si>
  <si>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</si>
  <si>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</si>
  <si>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</si>
  <si>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</si>
  <si>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</si>
  <si>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</si>
  <si>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</si>
  <si>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</si>
  <si>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</si>
  <si>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</si>
  <si>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</si>
  <si>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</si>
  <si>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</si>
  <si>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</si>
  <si>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</si>
  <si>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</si>
  <si>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</si>
  <si>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</si>
  <si>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</si>
  <si>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</si>
  <si>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</si>
  <si>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</si>
  <si>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</si>
  <si>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</si>
  <si>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</si>
  <si>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</si>
  <si>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</si>
  <si>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</si>
  <si>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</si>
  <si>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</si>
  <si>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</si>
  <si>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</si>
  <si>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</si>
  <si>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</si>
  <si>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</si>
  <si>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</si>
  <si>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</si>
  <si>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</si>
  <si>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</si>
  <si>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</si>
  <si>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</si>
  <si>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</si>
  <si>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</si>
  <si>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</si>
  <si>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</si>
  <si>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</si>
  <si>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</si>
  <si>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</si>
  <si>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</si>
  <si>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</si>
  <si>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</si>
  <si>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</si>
  <si>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</si>
  <si>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</si>
  <si>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</si>
  <si>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</si>
  <si>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</si>
  <si>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</si>
  <si>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</si>
  <si>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</si>
  <si>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</si>
  <si>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</si>
  <si>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</si>
  <si>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</si>
  <si>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</si>
  <si>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</si>
  <si>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</si>
  <si>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</si>
  <si>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</si>
  <si>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</si>
  <si>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</si>
  <si>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</si>
  <si>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</si>
  <si>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</si>
  <si>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</si>
  <si>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</si>
  <si>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</si>
  <si>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</si>
  <si>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</si>
  <si>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</si>
  <si>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</si>
  <si>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</si>
  <si>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</si>
  <si>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</si>
  <si>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</si>
  <si>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</si>
  <si>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</si>
  <si>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</si>
  <si>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</si>
  <si>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</si>
  <si>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</si>
  <si>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</si>
  <si>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</si>
  <si>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</si>
  <si>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</si>
  <si>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</si>
  <si>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</si>
  <si>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</si>
  <si>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</si>
  <si>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</si>
  <si>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</si>
  <si>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</si>
  <si>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</si>
  <si>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</si>
  <si>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</si>
  <si>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</si>
  <si>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</si>
  <si>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</si>
  <si>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</si>
  <si>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</si>
  <si>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</si>
  <si>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</si>
  <si>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</si>
  <si>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</si>
  <si>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</si>
  <si>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</si>
  <si>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</si>
  <si>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</si>
  <si>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</si>
  <si>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</si>
  <si>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</si>
  <si>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</si>
  <si>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</si>
  <si>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</si>
  <si>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</si>
  <si>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</si>
  <si>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</si>
  <si>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</si>
  <si>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</si>
  <si>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</si>
  <si>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</si>
  <si>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</si>
  <si>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</si>
  <si>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</si>
  <si>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</si>
  <si>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</si>
  <si>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</si>
  <si>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</si>
  <si>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</si>
  <si>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</si>
  <si>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</si>
  <si>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</si>
  <si>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</si>
  <si>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</si>
  <si>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</si>
  <si>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</si>
  <si>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</si>
  <si>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</si>
  <si>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</si>
  <si>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</si>
  <si>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</si>
  <si>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</si>
  <si>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</si>
  <si>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</si>
  <si>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</si>
  <si>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</si>
  <si>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</si>
  <si>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</si>
  <si>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</si>
  <si>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</si>
  <si>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</si>
  <si>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</si>
  <si>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</si>
  <si>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</si>
  <si>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</si>
  <si>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</si>
  <si>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</si>
  <si>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</si>
  <si>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</si>
  <si>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</si>
  <si>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</si>
  <si>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</si>
  <si>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</si>
  <si>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</si>
  <si>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</si>
  <si>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</si>
  <si>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</si>
  <si>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</si>
  <si>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</si>
  <si>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</si>
  <si>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</si>
  <si>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</si>
  <si>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</si>
  <si>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</si>
  <si>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</si>
  <si>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</si>
  <si>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</si>
  <si>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</si>
  <si>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</si>
  <si>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</si>
  <si>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</si>
  <si>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</si>
  <si>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</si>
  <si>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</si>
  <si>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</si>
  <si>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</si>
  <si>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</si>
  <si>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</si>
  <si>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</si>
  <si>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</si>
  <si>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</si>
  <si>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</si>
  <si>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</si>
  <si>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</si>
  <si>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</si>
  <si>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</si>
  <si>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</si>
  <si>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</si>
  <si>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</si>
  <si>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</si>
  <si>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</si>
  <si>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</si>
  <si>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</si>
  <si>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</si>
  <si>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</si>
  <si>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</si>
  <si>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</si>
  <si>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</si>
  <si>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</si>
  <si>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</si>
  <si>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</si>
  <si>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</si>
  <si>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</si>
  <si>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</si>
  <si>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</si>
  <si>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</si>
  <si>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</si>
  <si>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</si>
  <si>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</si>
  <si>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</si>
  <si>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</si>
  <si>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</si>
  <si>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</si>
  <si>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</si>
  <si>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</si>
  <si>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</si>
  <si>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</si>
  <si>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</si>
  <si>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</si>
  <si>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</si>
  <si>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</si>
  <si>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</si>
  <si>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</si>
  <si>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</si>
  <si>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</si>
  <si>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</si>
  <si>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</si>
  <si>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</si>
  <si>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</si>
  <si>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</si>
  <si>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</si>
  <si>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</si>
  <si>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</si>
  <si>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</si>
  <si>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</si>
  <si>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</si>
  <si>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</si>
  <si>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</si>
  <si>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</si>
  <si>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</si>
  <si>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</si>
  <si>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</si>
  <si>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</si>
  <si>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</si>
  <si>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</si>
  <si>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</si>
  <si>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</si>
  <si>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</si>
  <si>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</si>
  <si>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</si>
  <si>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</si>
  <si>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</si>
  <si>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</si>
  <si>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</si>
  <si>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</si>
  <si>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</si>
  <si>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</si>
  <si>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</si>
  <si>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</si>
  <si>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</si>
  <si>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</si>
  <si>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</si>
  <si>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</si>
  <si>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</si>
  <si>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</si>
  <si>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</si>
  <si>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</si>
  <si>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</si>
  <si>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</si>
  <si>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</si>
  <si>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</si>
  <si>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</si>
  <si>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</si>
  <si>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</si>
  <si>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</si>
  <si>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</si>
  <si>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</si>
  <si>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</si>
  <si>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</si>
  <si>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</si>
  <si>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</si>
  <si>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</si>
  <si>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</si>
  <si>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</si>
  <si>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</si>
  <si>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</si>
  <si>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</si>
  <si>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</si>
  <si>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</si>
  <si>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</si>
  <si>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</si>
  <si>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</si>
  <si>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</si>
  <si>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</si>
  <si>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</si>
  <si>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</si>
  <si>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</si>
  <si>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</si>
  <si>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</si>
  <si>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</si>
  <si>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</si>
  <si>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</si>
  <si>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</si>
  <si>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</si>
  <si>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</si>
  <si>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</si>
  <si>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</si>
  <si>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</si>
  <si>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</si>
  <si>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</si>
  <si>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</si>
  <si>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</si>
  <si>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</si>
  <si>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</si>
  <si>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</si>
  <si>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</si>
  <si>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</si>
  <si>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</si>
  <si>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</si>
  <si>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</si>
  <si>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</si>
  <si>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</si>
  <si>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</si>
  <si>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</si>
  <si>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</si>
  <si>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</si>
  <si>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</si>
  <si>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</si>
  <si>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</si>
  <si>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</si>
  <si>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</si>
  <si>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</si>
  <si>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</si>
  <si>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</si>
  <si>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</si>
  <si>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</si>
  <si>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</si>
  <si>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</si>
  <si>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</si>
  <si>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</si>
  <si>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</si>
  <si>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</si>
  <si>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</si>
  <si>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</si>
  <si>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</si>
  <si>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</si>
  <si>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</si>
  <si>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</si>
  <si>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</si>
  <si>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</si>
  <si>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</si>
  <si>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</si>
  <si>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</si>
  <si>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</si>
  <si>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</si>
  <si>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</si>
  <si>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</si>
  <si>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</si>
  <si>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</si>
  <si>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</si>
  <si>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</si>
  <si>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</si>
  <si>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</si>
  <si>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</si>
  <si>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</si>
  <si>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</si>
  <si>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</si>
  <si>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</si>
  <si>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</si>
  <si>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</si>
  <si>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</si>
  <si>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</si>
  <si>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</si>
  <si>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</si>
  <si>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</si>
  <si>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</si>
  <si>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</si>
  <si>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</si>
  <si>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</si>
  <si>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</si>
  <si>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</si>
  <si>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</si>
  <si>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</si>
  <si>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</si>
  <si>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</si>
  <si>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</si>
  <si>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</si>
  <si>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</si>
  <si>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</si>
  <si>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</si>
  <si>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</si>
  <si>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</si>
  <si>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</si>
  <si>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</si>
  <si>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</si>
  <si>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</si>
  <si>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</si>
  <si>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</si>
  <si>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</si>
  <si>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</si>
  <si>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</si>
  <si>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</si>
  <si>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</si>
  <si>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</si>
  <si>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</si>
  <si>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</si>
  <si>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</si>
  <si>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</si>
  <si>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</si>
  <si>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</si>
  <si>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</si>
  <si>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</si>
  <si>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</si>
  <si>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</si>
  <si>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</si>
  <si>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</si>
  <si>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</si>
  <si>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</si>
  <si>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</si>
  <si>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</si>
  <si>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</si>
  <si>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</si>
  <si>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</si>
  <si>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</si>
  <si>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</si>
  <si>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</si>
  <si>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</si>
  <si>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</si>
  <si>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</si>
  <si>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</si>
  <si>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</si>
  <si>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</si>
  <si>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</si>
  <si>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</si>
  <si>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</si>
  <si>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</si>
  <si>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</si>
  <si>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</si>
  <si>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</si>
  <si>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</si>
  <si>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</si>
  <si>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</si>
  <si>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</si>
  <si>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</si>
  <si>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</si>
  <si>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</si>
  <si>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</si>
  <si>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</si>
  <si>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</si>
  <si>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</si>
  <si>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</si>
  <si>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</si>
  <si>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</si>
  <si>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</si>
  <si>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</si>
  <si>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</si>
  <si>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</si>
  <si>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</si>
  <si>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</si>
  <si>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</si>
  <si>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</si>
  <si>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</si>
  <si>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</si>
  <si>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</si>
  <si>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</si>
  <si>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</si>
  <si>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</si>
  <si>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</si>
  <si>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</si>
  <si>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</si>
  <si>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</si>
  <si>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</si>
  <si>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</si>
  <si>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</si>
  <si>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</si>
  <si>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</si>
  <si>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</si>
  <si>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</si>
  <si>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</si>
  <si>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</si>
  <si>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</si>
  <si>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</si>
  <si>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</si>
  <si>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</si>
  <si>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</si>
  <si>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</si>
  <si>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</si>
  <si>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</si>
  <si>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</si>
  <si>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</si>
  <si>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</si>
  <si>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</si>
  <si>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</si>
  <si>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</si>
  <si>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</si>
  <si>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</si>
  <si>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</si>
  <si>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</si>
  <si>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</si>
  <si>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</si>
  <si>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</si>
  <si>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</si>
  <si>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</si>
  <si>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</si>
  <si>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</si>
  <si>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</si>
  <si>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</si>
  <si>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</si>
  <si>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</si>
  <si>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</si>
  <si>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</si>
  <si>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</si>
  <si>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</si>
  <si>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</si>
  <si>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</si>
  <si>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</si>
  <si>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</si>
  <si>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</si>
  <si>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</si>
  <si>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</si>
  <si>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</si>
  <si>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</si>
  <si>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</si>
  <si>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</si>
  <si>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</si>
  <si>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</si>
  <si>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</si>
  <si>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</si>
  <si>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</si>
  <si>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</si>
  <si>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</si>
  <si>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</si>
  <si>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</si>
  <si>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</si>
  <si>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</si>
  <si>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</si>
  <si>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</si>
  <si>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</si>
  <si>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</si>
  <si>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</si>
  <si>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</si>
  <si>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</si>
  <si>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</si>
  <si>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</si>
  <si>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</si>
  <si>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</si>
  <si>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</si>
  <si>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</si>
  <si>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</si>
  <si>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</si>
  <si>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</si>
  <si>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</si>
  <si>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</si>
  <si>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</si>
  <si>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</si>
  <si>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</si>
  <si>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</si>
  <si>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</si>
  <si>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</si>
  <si>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</si>
  <si>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</si>
  <si>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</si>
  <si>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</si>
  <si>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</si>
  <si>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</si>
  <si>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</si>
  <si>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</si>
  <si>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</si>
  <si>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</si>
  <si>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</si>
  <si>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</si>
  <si>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</si>
  <si>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</si>
  <si>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</si>
  <si>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</si>
  <si>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</si>
  <si>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</si>
  <si>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</si>
  <si>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</si>
  <si>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</si>
  <si>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</si>
  <si>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</si>
  <si>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</si>
  <si>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</si>
  <si>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</si>
  <si>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</si>
  <si>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</si>
  <si>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</si>
  <si>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</si>
  <si>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</si>
  <si>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</si>
  <si>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</si>
  <si>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</si>
  <si>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</si>
  <si>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</si>
  <si>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</si>
  <si>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</si>
  <si>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</si>
  <si>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</si>
  <si>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</si>
  <si>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</si>
  <si>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</si>
  <si>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</si>
  <si>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</si>
  <si>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</si>
  <si>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</si>
  <si>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</si>
  <si>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</si>
  <si>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</si>
  <si>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</si>
  <si>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</si>
  <si>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</si>
  <si>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</si>
  <si>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</si>
  <si>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</si>
  <si>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</si>
  <si>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</si>
  <si>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</si>
  <si>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</si>
  <si>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</si>
  <si>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</si>
  <si>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</si>
  <si>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</si>
  <si>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</si>
  <si>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</si>
  <si>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</si>
  <si>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</si>
  <si>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</si>
  <si>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</si>
  <si>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</si>
  <si>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</si>
  <si>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</si>
  <si>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</si>
  <si>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</si>
  <si>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</si>
  <si>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</si>
  <si>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</si>
  <si>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</si>
  <si>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</si>
  <si>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</si>
  <si>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</si>
  <si>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</si>
  <si>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</si>
  <si>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</si>
  <si>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</si>
  <si>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</si>
  <si>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</si>
  <si>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</si>
  <si>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</si>
  <si>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</si>
  <si>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</si>
  <si>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</si>
  <si>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</si>
  <si>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</si>
  <si>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</si>
  <si>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</si>
  <si>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</si>
  <si>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</si>
  <si>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</si>
  <si>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</si>
  <si>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</si>
  <si>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</si>
  <si>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</si>
  <si>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</si>
  <si>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</si>
  <si>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</si>
  <si>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</si>
  <si>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</si>
  <si>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</si>
  <si>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</si>
  <si>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</si>
  <si>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</si>
  <si>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</si>
  <si>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</si>
  <si>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</si>
  <si>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</si>
  <si>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</si>
  <si>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</si>
  <si>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</si>
  <si>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</si>
  <si>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</si>
  <si>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</si>
  <si>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</si>
  <si>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</si>
  <si>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</si>
  <si>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</si>
  <si>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</si>
  <si>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</si>
  <si>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</si>
  <si>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</si>
  <si>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</si>
  <si>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</si>
  <si>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</si>
  <si>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</si>
  <si>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</si>
  <si>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</si>
  <si>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</si>
  <si>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</si>
  <si>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</si>
  <si>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</si>
  <si>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</si>
  <si>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</si>
  <si>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</si>
  <si>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</si>
  <si>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</si>
  <si>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</si>
  <si>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</si>
  <si>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</si>
  <si>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</si>
  <si>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</si>
  <si>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</si>
  <si>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</si>
  <si>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</si>
  <si>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</si>
  <si>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</si>
  <si>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</si>
  <si>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</si>
  <si>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</si>
  <si>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</si>
  <si>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</si>
  <si>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</si>
  <si>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</si>
  <si>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</si>
  <si>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</si>
  <si>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</si>
  <si>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</si>
  <si>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</si>
  <si>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</si>
  <si>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</si>
  <si>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</si>
  <si>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</si>
  <si>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</si>
  <si>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</si>
  <si>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</si>
  <si>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</si>
  <si>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</si>
  <si>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</si>
  <si>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</si>
  <si>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</si>
  <si>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</si>
  <si>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</si>
  <si>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</si>
  <si>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</si>
  <si>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</si>
  <si>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</si>
  <si>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</si>
  <si>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</si>
  <si>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</si>
  <si>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</si>
  <si>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</si>
  <si>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</si>
  <si>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</si>
  <si>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</si>
  <si>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</si>
  <si>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</si>
  <si>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</si>
  <si>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</si>
  <si>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</si>
  <si>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</si>
  <si>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</si>
  <si>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</si>
  <si>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</si>
  <si>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</si>
  <si>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</si>
  <si>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</si>
  <si>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</si>
  <si>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</si>
  <si>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</si>
  <si>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</si>
  <si>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</si>
  <si>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</si>
  <si>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</si>
  <si>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</si>
  <si>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</si>
  <si>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</si>
  <si>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</si>
  <si>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</si>
  <si>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</si>
  <si>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</si>
  <si>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</si>
  <si>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</si>
  <si>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</si>
  <si>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</si>
  <si>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</si>
  <si>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</si>
  <si>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</si>
  <si>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</si>
  <si>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</si>
  <si>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</si>
  <si>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</si>
  <si>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</si>
  <si>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</si>
  <si>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</si>
  <si>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</si>
  <si>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</si>
  <si>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</si>
  <si>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</si>
  <si>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</si>
  <si>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</si>
  <si>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</si>
  <si>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</si>
  <si>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</si>
  <si>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</si>
  <si>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</si>
  <si>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</si>
  <si>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</si>
  <si>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</si>
  <si>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</si>
  <si>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</si>
  <si>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</si>
  <si>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</si>
  <si>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</si>
  <si>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</si>
  <si>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</si>
  <si>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</si>
  <si>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</si>
  <si>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</si>
  <si>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</si>
  <si>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</si>
  <si>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</si>
  <si>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</si>
  <si>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</si>
  <si>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</si>
  <si>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</si>
  <si>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</si>
  <si>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</si>
  <si>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</si>
  <si>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</si>
  <si>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</si>
  <si>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</si>
  <si>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</si>
  <si>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</si>
  <si>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</si>
  <si>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</si>
  <si>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</si>
  <si>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</si>
  <si>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</si>
  <si>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</si>
  <si>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</si>
  <si>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</si>
  <si>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</si>
  <si>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</si>
  <si>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</si>
  <si>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</si>
  <si>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</si>
  <si>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</si>
  <si>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</si>
  <si>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</si>
  <si>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</si>
  <si>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</si>
  <si>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</si>
  <si>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</si>
  <si>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</si>
  <si>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</si>
  <si>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</si>
  <si>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</si>
  <si>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</si>
  <si>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</si>
  <si>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</si>
  <si>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</si>
  <si>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</si>
  <si>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</si>
  <si>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</si>
  <si>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</si>
  <si>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</si>
  <si>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</si>
  <si>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</si>
  <si>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</si>
  <si>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</si>
  <si>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</si>
  <si>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</si>
  <si>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</si>
  <si>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</si>
  <si>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</si>
  <si>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</si>
  <si>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</si>
  <si>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</si>
  <si>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</si>
  <si>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</si>
  <si>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</si>
  <si>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</si>
  <si>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</si>
  <si>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</si>
  <si>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</si>
  <si>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</si>
  <si>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</si>
  <si>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</si>
  <si>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</si>
  <si>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</si>
  <si>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</si>
  <si>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</si>
  <si>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</si>
  <si>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</si>
  <si>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</si>
  <si>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</si>
  <si>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</si>
  <si>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</si>
  <si>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</si>
  <si>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</si>
  <si>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</si>
  <si>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</si>
  <si>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</si>
  <si>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</si>
  <si>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</si>
  <si>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</si>
  <si>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</si>
  <si>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</si>
  <si>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</si>
  <si>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</si>
  <si>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</si>
  <si>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</si>
  <si>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</si>
  <si>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</si>
  <si>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</si>
  <si>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</si>
  <si>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</si>
  <si>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</si>
  <si>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</si>
  <si>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</si>
  <si>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</si>
  <si>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</si>
  <si>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</si>
  <si>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</si>
  <si>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</si>
  <si>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</si>
  <si>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</si>
  <si>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</si>
  <si>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</si>
  <si>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</si>
  <si>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</si>
  <si>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</si>
  <si>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</si>
  <si>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</si>
  <si>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</si>
  <si>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</si>
  <si>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</si>
  <si>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</si>
  <si>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</si>
  <si>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</si>
  <si>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</si>
  <si>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</si>
  <si>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</si>
  <si>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</si>
  <si>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</si>
  <si>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</si>
  <si>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</si>
  <si>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</si>
  <si>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</si>
  <si>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</si>
  <si>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</si>
  <si>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</si>
  <si>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</si>
  <si>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</si>
  <si>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</si>
  <si>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</si>
  <si>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</si>
  <si>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</si>
  <si>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</si>
  <si>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</si>
  <si>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</si>
  <si>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</si>
  <si>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</si>
  <si>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</si>
  <si>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</si>
  <si>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</si>
  <si>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</si>
  <si>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</si>
  <si>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</si>
  <si>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</si>
  <si>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</si>
  <si>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</si>
  <si>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</si>
  <si>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</si>
  <si>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</si>
  <si>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</si>
  <si>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</si>
  <si>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</si>
  <si>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</si>
  <si>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</si>
  <si>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</si>
  <si>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</si>
  <si>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</si>
  <si>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</si>
  <si>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</si>
  <si>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</si>
  <si>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</si>
  <si>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</si>
  <si>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</si>
  <si>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</si>
  <si>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</si>
  <si>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</si>
  <si>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</si>
  <si>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</si>
  <si>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</si>
  <si>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</si>
  <si>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</si>
  <si>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</si>
  <si>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</si>
  <si>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</si>
  <si>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</si>
  <si>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</si>
  <si>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</si>
  <si>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</si>
  <si>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</si>
  <si>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</si>
  <si>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</si>
  <si>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</si>
  <si>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</si>
  <si>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</si>
  <si>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</si>
  <si>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</si>
  <si>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</si>
  <si>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</si>
  <si>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</si>
  <si>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</si>
  <si>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</si>
  <si>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</si>
  <si>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</si>
  <si>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</si>
  <si>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</si>
  <si>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</si>
  <si>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</si>
  <si>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</si>
  <si>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</si>
  <si>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</si>
  <si>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</si>
  <si>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</si>
  <si>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</si>
  <si>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</si>
  <si>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</si>
  <si>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</si>
  <si>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</si>
  <si>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</si>
  <si>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</si>
  <si>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</si>
  <si>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</si>
  <si>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</si>
  <si>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</si>
  <si>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</si>
  <si>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</si>
  <si>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</si>
  <si>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</si>
  <si>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</si>
  <si>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</si>
  <si>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</si>
  <si>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</si>
  <si>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</si>
  <si>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</si>
  <si>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</si>
  <si>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</si>
  <si>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</si>
  <si>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</si>
  <si>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</si>
  <si>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</si>
  <si>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</si>
  <si>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</si>
  <si>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</si>
  <si>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</si>
  <si>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</si>
  <si>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</si>
  <si>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</si>
  <si>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</si>
  <si>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</si>
  <si>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</si>
  <si>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</si>
  <si>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</si>
  <si>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</si>
  <si>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</si>
  <si>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</si>
  <si>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</si>
  <si>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</si>
  <si>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</si>
  <si>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</si>
  <si>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</si>
  <si>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</si>
  <si>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</si>
  <si>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</si>
  <si>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</si>
  <si>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</si>
  <si>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</si>
  <si>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</si>
  <si>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</si>
  <si>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</si>
  <si>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</si>
  <si>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</si>
  <si>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</si>
  <si>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</si>
  <si>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</si>
  <si>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</si>
  <si>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</si>
  <si>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</si>
  <si>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</si>
  <si>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</si>
  <si>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</si>
  <si>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</si>
  <si>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</si>
  <si>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</si>
  <si>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</si>
  <si>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</si>
  <si>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</si>
  <si>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</si>
  <si>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</si>
  <si>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</si>
  <si>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</si>
  <si>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</si>
  <si>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</si>
  <si>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</si>
  <si>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</si>
  <si>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</si>
  <si>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</si>
  <si>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</si>
  <si>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</si>
  <si>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</si>
  <si>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</si>
  <si>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</si>
  <si>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</si>
  <si>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</si>
  <si>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</si>
  <si>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</si>
  <si>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</si>
  <si>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</si>
  <si>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</si>
  <si>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</si>
  <si>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</si>
  <si>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</si>
  <si>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</si>
  <si>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</si>
  <si>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</si>
  <si>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</si>
  <si>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</si>
  <si>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</si>
  <si>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</si>
  <si>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</si>
  <si>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</si>
  <si>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</si>
  <si>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</si>
  <si>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</si>
  <si>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</si>
  <si>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</si>
  <si>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</si>
  <si>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</si>
  <si>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</si>
  <si>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</si>
  <si>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</si>
  <si>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</si>
  <si>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</si>
  <si>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</si>
  <si>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</si>
  <si>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</si>
  <si>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</si>
  <si>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</si>
  <si>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</si>
  <si>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</si>
  <si>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</si>
  <si>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</si>
  <si>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</si>
  <si>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</si>
  <si>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</si>
  <si>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</si>
  <si>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</si>
  <si>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</si>
  <si>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</si>
  <si>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</si>
  <si>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</si>
  <si>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</si>
  <si>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</si>
  <si>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</si>
  <si>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</si>
  <si>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</si>
  <si>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</si>
  <si>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</si>
  <si>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</si>
  <si>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</si>
  <si>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</si>
  <si>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</si>
  <si>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</si>
  <si>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</si>
  <si>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</si>
  <si>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</si>
  <si>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</si>
  <si>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</si>
  <si>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</si>
  <si>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</si>
  <si>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</si>
  <si>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</si>
  <si>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</si>
  <si>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</si>
  <si>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</si>
  <si>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</si>
  <si>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</si>
  <si>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</si>
  <si>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</si>
  <si>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</si>
  <si>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</si>
  <si>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</si>
  <si>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</si>
  <si>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</si>
  <si>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</si>
  <si>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</si>
  <si>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</si>
  <si>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</si>
  <si>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</si>
  <si>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</si>
  <si>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</si>
  <si>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</si>
  <si>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</si>
  <si>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</si>
  <si>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</si>
  <si>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</si>
  <si>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</si>
  <si>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</si>
  <si>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</si>
  <si>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</si>
  <si>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</si>
  <si>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</si>
  <si>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</si>
  <si>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</si>
  <si>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</si>
  <si>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</si>
  <si>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</si>
  <si>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</si>
  <si>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</si>
  <si>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</si>
  <si>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</si>
  <si>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</si>
  <si>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</si>
  <si>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</si>
  <si>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</si>
  <si>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</si>
  <si>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</si>
  <si>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</si>
  <si>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</si>
  <si>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</si>
  <si>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</si>
  <si>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</si>
  <si>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</si>
  <si>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</si>
  <si>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</si>
  <si>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</si>
  <si>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</si>
  <si>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</si>
  <si>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</si>
  <si>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</si>
  <si>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</si>
  <si>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</si>
  <si>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</si>
  <si>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</si>
  <si>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</si>
  <si>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</si>
  <si>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</si>
  <si>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</si>
  <si>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</si>
  <si>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</si>
  <si>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</si>
  <si>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</si>
  <si>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</si>
  <si>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</si>
  <si>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</si>
  <si>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</si>
  <si>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</si>
  <si>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</si>
  <si>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</si>
  <si>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</si>
  <si>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</si>
  <si>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</si>
  <si>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</si>
  <si>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</si>
  <si>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</si>
  <si>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</si>
  <si>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</si>
  <si>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</si>
  <si>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</si>
  <si>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</si>
  <si>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</si>
  <si>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</si>
  <si>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</si>
  <si>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</si>
  <si>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</si>
  <si>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</si>
  <si>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</si>
  <si>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</si>
  <si>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</si>
  <si>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</si>
  <si>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</si>
  <si>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</si>
  <si>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</si>
  <si>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</si>
  <si>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</si>
  <si>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</si>
  <si>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</si>
  <si>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</si>
  <si>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</si>
  <si>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</si>
  <si>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</si>
  <si>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</si>
  <si>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</si>
  <si>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</si>
  <si>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</si>
  <si>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</si>
  <si>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</si>
  <si>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</si>
  <si>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</si>
  <si>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</si>
  <si>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</si>
  <si>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</si>
  <si>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</si>
  <si>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</si>
  <si>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</si>
  <si>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</si>
  <si>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</si>
  <si>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</si>
  <si>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</si>
  <si>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</si>
  <si>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</si>
  <si>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</si>
  <si>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</si>
  <si>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</si>
  <si>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</si>
  <si>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</si>
  <si>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</si>
  <si>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</si>
  <si>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</si>
  <si>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</si>
  <si>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</si>
  <si>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</si>
  <si>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</si>
  <si>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</si>
  <si>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</si>
  <si>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</si>
  <si>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</si>
  <si>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</si>
  <si>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</si>
  <si>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</si>
  <si>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</si>
  <si>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</si>
  <si>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</si>
  <si>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</si>
  <si>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</si>
  <si>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</si>
  <si>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</si>
  <si>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</si>
  <si>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</si>
  <si>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</si>
  <si>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</si>
  <si>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</si>
  <si>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</si>
  <si>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</si>
  <si>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</si>
  <si>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</si>
  <si>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</si>
  <si>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</si>
  <si>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</si>
  <si>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</si>
  <si>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</si>
  <si>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</si>
  <si>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</si>
  <si>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</si>
  <si>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</si>
  <si>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</si>
  <si>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</si>
  <si>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</si>
  <si>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</si>
  <si>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</si>
  <si>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</si>
  <si>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</si>
  <si>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</si>
  <si>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</si>
  <si>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</si>
  <si>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</si>
  <si>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</si>
  <si>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</si>
  <si>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</si>
  <si>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</si>
  <si>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</si>
  <si>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</si>
  <si>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</si>
  <si>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</si>
  <si>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</si>
  <si>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</si>
  <si>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</si>
  <si>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</si>
  <si>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</si>
  <si>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</si>
  <si>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</si>
  <si>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</si>
  <si>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</si>
  <si>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</si>
  <si>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</si>
  <si>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</si>
  <si>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</si>
  <si>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</si>
  <si>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</si>
  <si>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</si>
  <si>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</si>
  <si>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</si>
  <si>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</si>
  <si>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</si>
  <si>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</si>
  <si>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</si>
  <si>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</si>
  <si>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</si>
  <si>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</si>
  <si>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</si>
  <si>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</si>
  <si>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</si>
  <si>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</si>
  <si>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</si>
  <si>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</si>
  <si>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</si>
  <si>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</si>
  <si>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</si>
  <si>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</si>
  <si>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</si>
  <si>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</si>
  <si>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</si>
  <si>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</si>
  <si>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</si>
  <si>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</si>
  <si>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</si>
  <si>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</si>
  <si>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</si>
  <si>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</si>
  <si>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</si>
  <si>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</si>
  <si>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</si>
  <si>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</si>
  <si>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</si>
  <si>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</si>
  <si>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</si>
  <si>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</si>
  <si>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</si>
  <si>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</si>
  <si>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</si>
  <si>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</si>
  <si>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</si>
  <si>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</si>
  <si>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</si>
  <si>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</si>
  <si>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</si>
  <si>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</si>
  <si>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</si>
  <si>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</si>
  <si>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</si>
  <si>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</si>
  <si>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</si>
  <si>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</si>
  <si>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</si>
  <si>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</si>
  <si>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</si>
  <si>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</si>
  <si>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</si>
  <si>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</si>
  <si>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</si>
  <si>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</si>
  <si>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</si>
  <si>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</si>
  <si>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</si>
  <si>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</si>
  <si>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</si>
  <si>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</si>
  <si>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</si>
  <si>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</si>
  <si>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</si>
  <si>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</si>
  <si>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</si>
  <si>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</si>
  <si>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</si>
  <si>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</si>
  <si>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</si>
  <si>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</si>
  <si>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</si>
  <si>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</si>
  <si>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</si>
  <si>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</si>
  <si>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</si>
  <si>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</si>
  <si>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</si>
  <si>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</si>
  <si>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</si>
  <si>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</si>
  <si>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</si>
  <si>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</si>
  <si>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</si>
  <si>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</si>
  <si>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</si>
  <si>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</si>
  <si>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</si>
  <si>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</si>
  <si>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</si>
  <si>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</si>
  <si>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</si>
  <si>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</si>
  <si>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</si>
  <si>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</si>
  <si>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</si>
  <si>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</si>
  <si>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</si>
  <si>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</si>
  <si>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</si>
  <si>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</si>
  <si>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</si>
  <si>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</si>
  <si>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</si>
  <si>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</si>
  <si>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</si>
  <si>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</si>
  <si>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</si>
  <si>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</si>
  <si>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</si>
  <si>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</si>
  <si>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</si>
  <si>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</si>
  <si>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</si>
  <si>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</si>
  <si>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</si>
  <si>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</si>
  <si>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</si>
  <si>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</si>
  <si>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</si>
  <si>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</si>
  <si>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</si>
  <si>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</si>
  <si>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</si>
  <si>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</si>
  <si>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</si>
  <si>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</si>
  <si>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</si>
  <si>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</si>
  <si>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</si>
  <si>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</si>
  <si>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</si>
  <si>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</si>
  <si>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</si>
  <si>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</si>
  <si>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</si>
  <si>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</si>
  <si>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</si>
  <si>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</si>
  <si>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</si>
  <si>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</si>
  <si>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</si>
  <si>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</si>
  <si>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</si>
  <si>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</si>
  <si>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</si>
  <si>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</si>
  <si>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</si>
  <si>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</si>
  <si>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</si>
  <si>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</si>
  <si>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</si>
  <si>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</si>
  <si>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</si>
  <si>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</si>
  <si>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</si>
  <si>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</si>
  <si>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</si>
  <si>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</si>
  <si>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</si>
  <si>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</si>
  <si>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</si>
  <si>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</si>
  <si>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</si>
  <si>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</si>
  <si>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</si>
  <si>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</si>
  <si>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</si>
  <si>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</si>
  <si>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</si>
  <si>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</si>
  <si>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</si>
  <si>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</si>
  <si>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</si>
  <si>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</si>
  <si>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</si>
  <si>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</si>
  <si>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</si>
  <si>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</si>
  <si>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</si>
  <si>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</si>
  <si>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</si>
  <si>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</si>
  <si>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</si>
  <si>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</si>
  <si>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</si>
  <si>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</si>
  <si>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</si>
  <si>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</si>
  <si>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</si>
  <si>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</si>
  <si>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</si>
  <si>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</si>
  <si>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</si>
  <si>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</si>
  <si>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</si>
  <si>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</si>
  <si>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</si>
  <si>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</si>
  <si>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</si>
  <si>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</si>
  <si>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</si>
  <si>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</si>
  <si>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</si>
  <si>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</si>
  <si>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</si>
  <si>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</si>
  <si>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</si>
  <si>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</si>
  <si>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</si>
  <si>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</si>
  <si>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</si>
  <si>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</si>
  <si>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</si>
  <si>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</si>
  <si>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</si>
  <si>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</si>
  <si>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</si>
  <si>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</si>
  <si>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</si>
  <si>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</si>
  <si>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</si>
  <si>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</si>
  <si>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</si>
  <si>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</si>
  <si>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</si>
  <si>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</si>
  <si>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</si>
  <si>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</si>
  <si>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</si>
  <si>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</si>
  <si>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</si>
  <si>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</si>
  <si>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</si>
  <si>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</si>
  <si>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</si>
  <si>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</si>
  <si>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</si>
  <si>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</si>
  <si>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</si>
  <si>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</si>
  <si>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</si>
  <si>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</si>
  <si>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</si>
  <si>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</si>
  <si>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</si>
  <si>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</si>
  <si>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</si>
  <si>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</si>
  <si>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</si>
  <si>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</si>
  <si>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</si>
  <si>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</si>
  <si>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</si>
  <si>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</si>
  <si>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</si>
  <si>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</si>
  <si>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</si>
  <si>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</si>
  <si>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</si>
  <si>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</si>
  <si>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</si>
  <si>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</si>
  <si>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</si>
  <si>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</si>
  <si>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</si>
  <si>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</si>
  <si>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</si>
  <si>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</si>
  <si>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</si>
  <si>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</si>
  <si>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</si>
  <si>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</si>
  <si>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</si>
  <si>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</si>
  <si>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</si>
  <si>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</si>
  <si>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</si>
  <si>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</si>
  <si>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</si>
  <si>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</si>
  <si>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</si>
  <si>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</si>
  <si>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</si>
  <si>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</si>
  <si>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</si>
  <si>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</si>
  <si>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</si>
  <si>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</si>
  <si>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</si>
  <si>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</si>
  <si>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</si>
  <si>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</si>
  <si>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</si>
  <si>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</si>
  <si>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</si>
  <si>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</si>
  <si>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</si>
  <si>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</si>
  <si>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</si>
  <si>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</si>
  <si>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</si>
  <si>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</si>
  <si>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</si>
  <si>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</si>
  <si>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</si>
  <si>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</si>
  <si>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</si>
  <si>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</si>
  <si>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</si>
  <si>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</si>
  <si>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</si>
  <si>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</si>
  <si>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</si>
  <si>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</si>
  <si>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</si>
  <si>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</si>
  <si>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</si>
  <si>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</si>
  <si>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</si>
  <si>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</si>
  <si>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</si>
  <si>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</si>
  <si>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</si>
  <si>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</si>
  <si>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</si>
  <si>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</si>
  <si>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</si>
  <si>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</si>
  <si>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</si>
  <si>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</si>
  <si>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</si>
  <si>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</si>
  <si>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</si>
  <si>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</si>
  <si>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</si>
  <si>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</si>
  <si>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</si>
  <si>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</si>
  <si>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</si>
  <si>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</si>
  <si>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</si>
  <si>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</si>
  <si>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</si>
  <si>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</si>
  <si>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</si>
  <si>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</si>
  <si>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</si>
  <si>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</si>
  <si>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</si>
  <si>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</si>
  <si>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</si>
  <si>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</si>
  <si>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</si>
  <si>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</si>
  <si>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</si>
  <si>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</si>
  <si>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</si>
  <si>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</si>
  <si>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</si>
  <si>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</si>
  <si>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</si>
  <si>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</si>
  <si>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</si>
  <si>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</si>
  <si>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</si>
  <si>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</si>
  <si>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</si>
  <si>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</si>
  <si>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</si>
  <si>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</si>
  <si>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</si>
  <si>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</si>
  <si>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</si>
  <si>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</si>
  <si>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</si>
  <si>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</si>
  <si>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</si>
  <si>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</si>
  <si>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</si>
  <si>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</si>
  <si>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</si>
  <si>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</si>
  <si>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</si>
  <si>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</si>
  <si>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</si>
  <si>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</si>
  <si>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</si>
  <si>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</si>
  <si>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</si>
  <si>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</si>
  <si>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</si>
  <si>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</si>
  <si>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</si>
  <si>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</si>
  <si>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</si>
  <si>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</si>
  <si>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</si>
  <si>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</si>
  <si>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</si>
  <si>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</si>
  <si>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</si>
  <si>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</si>
  <si>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</si>
  <si>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</si>
  <si>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</si>
  <si>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</si>
  <si>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</si>
  <si>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</si>
  <si>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</si>
  <si>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</si>
  <si>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</si>
  <si>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</si>
  <si>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</si>
  <si>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</si>
  <si>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</si>
  <si>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</si>
  <si>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</si>
  <si>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</si>
  <si>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</si>
  <si>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</si>
  <si>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</si>
  <si>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</si>
  <si>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</si>
  <si>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</si>
  <si>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</si>
  <si>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</si>
  <si>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</si>
  <si>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</si>
  <si>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</si>
  <si>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</si>
  <si>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</si>
  <si>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</si>
  <si>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</si>
  <si>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</si>
  <si>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</si>
  <si>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</si>
  <si>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</si>
  <si>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</si>
  <si>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</si>
  <si>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</si>
  <si>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</si>
  <si>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</si>
  <si>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</si>
  <si>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</si>
  <si>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</si>
  <si>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</si>
  <si>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</si>
  <si>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</si>
  <si>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</si>
  <si>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</si>
  <si>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</si>
  <si>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</si>
  <si>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</si>
  <si>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</si>
  <si>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</si>
  <si>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</si>
  <si>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</si>
  <si>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</si>
  <si>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</si>
  <si>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</si>
  <si>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</si>
  <si>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</si>
  <si>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</si>
  <si>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</si>
  <si>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</si>
  <si>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</si>
  <si>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</si>
  <si>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</si>
  <si>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</si>
  <si>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</si>
  <si>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</si>
  <si>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</si>
  <si>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</si>
  <si>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</si>
  <si>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</si>
  <si>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</si>
  <si>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</si>
  <si>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</si>
  <si>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</si>
  <si>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</si>
  <si>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</si>
  <si>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</si>
  <si>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</si>
  <si>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</si>
  <si>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</si>
  <si>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</si>
  <si>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</si>
  <si>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</si>
  <si>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</si>
  <si>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</si>
  <si>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</si>
  <si>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</si>
  <si>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</si>
  <si>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</si>
  <si>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</si>
  <si>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</si>
  <si>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</si>
  <si>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</si>
  <si>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</si>
  <si>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</si>
  <si>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</si>
  <si>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</si>
  <si>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</si>
  <si>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</si>
  <si>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</si>
  <si>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</si>
  <si>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</si>
  <si>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</si>
  <si>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</si>
  <si>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</si>
  <si>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</si>
  <si>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</si>
  <si>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</si>
  <si>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</si>
  <si>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</si>
  <si>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</si>
  <si>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</si>
  <si>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</si>
  <si>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</si>
  <si>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</si>
  <si>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</si>
  <si>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</si>
  <si>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</si>
  <si>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</si>
  <si>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</si>
  <si>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</si>
  <si>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</si>
  <si>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</si>
  <si>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</si>
  <si>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</si>
  <si>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</si>
  <si>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</si>
  <si>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</si>
  <si>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</si>
  <si>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</si>
  <si>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</si>
  <si>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</si>
  <si>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</si>
  <si>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</si>
  <si>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</si>
  <si>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</si>
  <si>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</si>
  <si>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</si>
  <si>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</si>
  <si>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</si>
  <si>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</si>
  <si>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</si>
  <si>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</si>
  <si>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</si>
  <si>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</si>
  <si>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</si>
  <si>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</si>
  <si>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</si>
  <si>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</si>
  <si>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</si>
  <si>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</si>
  <si>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</si>
  <si>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</si>
  <si>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</si>
  <si>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</si>
  <si>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</si>
  <si>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</si>
  <si>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</si>
  <si>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</si>
  <si>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</si>
  <si>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</si>
  <si>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</si>
  <si>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</si>
  <si>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</si>
  <si>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</si>
  <si>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</si>
  <si>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</si>
  <si>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</si>
  <si>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</si>
  <si>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</si>
  <si>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</si>
  <si>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</si>
  <si>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</si>
  <si>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</si>
  <si>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</si>
  <si>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</si>
  <si>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</si>
  <si>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</si>
  <si>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</si>
  <si>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</si>
  <si>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</si>
  <si>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</si>
  <si>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</si>
  <si>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</si>
  <si>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</si>
  <si>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</si>
  <si>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</si>
  <si>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</si>
  <si>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</si>
  <si>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</si>
  <si>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</si>
  <si>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</si>
  <si>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</si>
  <si>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</si>
  <si>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</si>
  <si>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</si>
  <si>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</si>
  <si>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</si>
  <si>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</si>
  <si>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</si>
  <si>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</si>
  <si>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</si>
  <si>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</si>
  <si>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</si>
  <si>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</si>
  <si>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</si>
  <si>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</si>
  <si>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</si>
  <si>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</si>
  <si>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</si>
  <si>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</si>
  <si>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</si>
  <si>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</si>
  <si>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</si>
  <si>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</si>
  <si>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</si>
  <si>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</si>
  <si>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</si>
  <si>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</si>
  <si>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</si>
  <si>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</si>
  <si>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</si>
  <si>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</si>
  <si>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</si>
  <si>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</si>
  <si>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</si>
  <si>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</si>
  <si>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</si>
  <si>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</si>
  <si>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</si>
  <si>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</si>
  <si>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</si>
  <si>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</si>
  <si>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</si>
  <si>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</si>
  <si>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</si>
  <si>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</si>
  <si>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</si>
  <si>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</si>
  <si>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</si>
  <si>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</si>
  <si>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</si>
  <si>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</si>
  <si>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</si>
  <si>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</si>
  <si>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</si>
  <si>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</si>
  <si>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</si>
  <si>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</si>
  <si>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</si>
  <si>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</si>
  <si>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</si>
  <si>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</si>
  <si>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</si>
  <si>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</si>
  <si>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</si>
  <si>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</si>
  <si>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</si>
  <si>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</si>
  <si>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</si>
  <si>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</si>
  <si>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</si>
  <si>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</si>
  <si>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</si>
  <si>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</si>
  <si>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</si>
  <si>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</si>
  <si>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</si>
  <si>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</si>
  <si>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</si>
  <si>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</si>
  <si>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</si>
  <si>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</si>
  <si>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</si>
  <si>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</si>
  <si>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</si>
  <si>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</si>
  <si>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</si>
  <si>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</si>
  <si>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</si>
  <si>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</si>
  <si>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</si>
  <si>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</si>
  <si>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</si>
  <si>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</si>
  <si>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</si>
  <si>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</si>
  <si>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</si>
  <si>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</si>
  <si>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</si>
  <si>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</si>
  <si>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</si>
  <si>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</si>
  <si>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</si>
  <si>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</si>
  <si>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</si>
  <si>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</si>
  <si>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</si>
  <si>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</si>
  <si>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</si>
  <si>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</si>
  <si>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</si>
  <si>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</si>
  <si>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</si>
  <si>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</si>
  <si>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</si>
  <si>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</si>
  <si>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</si>
  <si>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</si>
  <si>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</si>
  <si>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</si>
  <si>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</si>
  <si>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</si>
  <si>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</si>
  <si>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</si>
  <si>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</si>
  <si>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</si>
  <si>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</si>
  <si>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</si>
  <si>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</si>
  <si>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</si>
  <si>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</si>
  <si>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</si>
  <si>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</si>
  <si>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</si>
  <si>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</si>
  <si>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</si>
  <si>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</si>
  <si>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</si>
  <si>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</si>
  <si>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</si>
  <si>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</si>
  <si>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</si>
  <si>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</si>
  <si>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</si>
  <si>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</si>
  <si>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</si>
  <si>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</si>
  <si>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</si>
  <si>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</si>
  <si>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</si>
  <si>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</si>
  <si>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</si>
  <si>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</si>
  <si>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</si>
  <si>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</si>
  <si>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</si>
  <si>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</si>
  <si>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</si>
  <si>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</si>
  <si>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</si>
  <si>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</si>
  <si>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</si>
  <si>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</si>
  <si>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</si>
  <si>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</si>
  <si>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</si>
  <si>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</si>
  <si>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</si>
  <si>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</si>
  <si>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</si>
  <si>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</si>
  <si>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</si>
  <si>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</si>
  <si>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</si>
  <si>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</si>
  <si>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</si>
  <si>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</si>
  <si>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</si>
  <si>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</si>
  <si>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</si>
  <si>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</si>
  <si>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</si>
  <si>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</si>
  <si>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</si>
  <si>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</si>
  <si>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</si>
  <si>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</si>
  <si>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</si>
  <si>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</si>
  <si>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</si>
  <si>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</si>
  <si>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</si>
  <si>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</si>
  <si>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</si>
  <si>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</si>
  <si>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EM tam at site TS</t>
  </si>
  <si>
    <t>PCM-20251005-00002678</t>
  </si>
  <si>
    <t xml:space="preserve">site has access issue at night inside desert area , team will check at morning </t>
  </si>
  <si>
    <t>PCM-20251005-00002922</t>
  </si>
  <si>
    <t>ETA // 20mins</t>
  </si>
  <si>
    <t>PCM-20251005-00002955</t>
  </si>
  <si>
    <t>PCM-20251005-00002952</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</si>
  <si>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</si>
  <si>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</si>
  <si>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</si>
  <si>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</si>
  <si>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</si>
  <si>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</si>
  <si>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</si>
  <si>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</si>
  <si>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</si>
  <si>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</si>
  <si>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</si>
  <si>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</si>
  <si>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</si>
  <si>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</si>
  <si>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</si>
  <si>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</si>
  <si>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</si>
  <si>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ZTE2400 Obsolete Rectifier module got faulty and not available with team 
Module under arrangement ETA 130m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</si>
</sst>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theme="1"/>
      <name val="Poppin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4" dataDxfId="173" headerRowBorderDxfId="171" tableBorderDxfId="172" totalsRowBorderDxfId="170">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9">
    <sortCondition ref="H1:H2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7" totalsRowShown="0" headerRowDxfId="157" dataDxfId="156" headerRowBorderDxfId="154" tableBorderDxfId="155" totalsRowBorderDxfId="153">
  <autoFilter ref="A1:CJ2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9"/>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273.05402569444414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45936.00245162037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45936.00245162037</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45936.00245162037</v>
      </c>
      <c r="H5" s="68"/>
      <c r="I5" s="73" t="str">
        <f>IFERROR(VLOOKUP(D5,DB!A:F,6,0),"")</f>
        <v/>
      </c>
      <c r="J5" s="73" t="str">
        <f>IFERROR(VLOOKUP(D5,DB!A:G,7,0),"")</f>
        <v/>
      </c>
      <c r="K5" s="69"/>
      <c r="L5" s="70" t="str">
        <f>IFERROR(VLOOKUP(D5,DB!A:I,9,0),"")</f>
        <v/>
      </c>
    </row>
    <row r="6" spans="1:12" ht="15" customHeight="1">
      <c r="A6" s="141"/>
      <c r="B6" s="142" t="str">
        <f>IFERROR(VLOOKUP(D6,DB!A:K,11,0),"")</f>
        <v/>
      </c>
      <c r="C6" s="142"/>
      <c r="D6" s="142"/>
      <c r="E6" s="143"/>
      <c r="F6" s="144"/>
      <c r="G6" s="145">
        <f ca="1">IFERROR(NOW()-F6,"")</f>
        <v>45936.002451388886</v>
      </c>
      <c r="H6" s="144"/>
      <c r="I6" s="142" t="str">
        <f>IFERROR(VLOOKUP(D6,DB!A:F,6,0),"")</f>
        <v/>
      </c>
      <c r="J6" s="142" t="str">
        <f>IFERROR(VLOOKUP(D6,DB!A:G,7,0),"")</f>
        <v/>
      </c>
      <c r="K6" s="146"/>
      <c r="L6" s="147" t="str">
        <f>IFERROR(VLOOKUP(D6,DB!A:I,9,0),"")</f>
        <v/>
      </c>
    </row>
    <row r="7" spans="1:12" ht="15" customHeight="1">
      <c r="A7" s="141"/>
      <c r="B7" s="142" t="str">
        <f>IFERROR(VLOOKUP(D7,DB!A:K,11,0),"")</f>
        <v/>
      </c>
      <c r="C7" s="142"/>
      <c r="D7" s="142"/>
      <c r="E7" s="143"/>
      <c r="F7" s="144"/>
      <c r="G7" s="145">
        <f ca="1">IFERROR(NOW()-F7,"")</f>
        <v>45936.002451388886</v>
      </c>
      <c r="H7" s="144"/>
      <c r="I7" s="142" t="str">
        <f>IFERROR(VLOOKUP(D7,DB!A:F,6,0),"")</f>
        <v/>
      </c>
      <c r="J7" s="142" t="str">
        <f>IFERROR(VLOOKUP(D7,DB!A:G,7,0),"")</f>
        <v/>
      </c>
      <c r="K7" s="146"/>
      <c r="L7" s="147" t="str">
        <f>IFERROR(VLOOKUP(D7,DB!A:I,9,0),"")</f>
        <v/>
      </c>
    </row>
    <row r="8" spans="1:12" ht="15" customHeight="1">
      <c r="A8" s="63"/>
      <c r="B8" s="73" t="str">
        <f>IFERROR(VLOOKUP(D8,DB!A:K,11,0),"")</f>
        <v/>
      </c>
      <c r="C8" s="64"/>
      <c r="D8" s="64"/>
      <c r="E8" s="65"/>
      <c r="F8" s="66"/>
      <c r="G8" s="67">
        <f ca="1">IFERROR(NOW()-F8,"")</f>
        <v>45936.00245162037</v>
      </c>
      <c r="H8" s="68"/>
      <c r="I8" s="73" t="str">
        <f>IFERROR(VLOOKUP(D8,DB!A:F,6,0),"")</f>
        <v/>
      </c>
      <c r="J8" s="73" t="str">
        <f>IFERROR(VLOOKUP(D8,DB!A:G,7,0),"")</f>
        <v/>
      </c>
      <c r="K8" s="69"/>
      <c r="L8" s="70" t="str">
        <f>IFERROR(VLOOKUP(D8,DB!A:I,9,0),"")</f>
        <v/>
      </c>
    </row>
    <row r="9" spans="1:12" ht="15" customHeight="1">
      <c r="A9" s="63"/>
      <c r="B9" s="73" t="str">
        <f>IFERROR(VLOOKUP(D9,DB!A:K,11,0),"")</f>
        <v/>
      </c>
      <c r="C9" s="64"/>
      <c r="D9" s="93"/>
      <c r="E9" s="65"/>
      <c r="F9" s="66"/>
      <c r="G9" s="67">
        <f ca="1">IFERROR(NOW()-F9,"")</f>
        <v>45936.00245162037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45936.00245162037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45936.00245162037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45936.00245162037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45936.00245162037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45936.00245162037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45936.00245162037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45936.00245162037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45936.00245162037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45936.00245162037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45936.00245162037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45936.00245162037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45936.00245162037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45936.00245162037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45936.00245162037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45936.00245162037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45936.00245162037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45936.00245162037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45936.00245162037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45936.00245162037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45936.00245162037</v>
      </c>
      <c r="H29" s="68"/>
      <c r="I29" s="73" t="str">
        <f>IFERROR(VLOOKUP(D29,DB!A:F,6,0),"")</f>
        <v/>
      </c>
      <c r="J29" s="73" t="str">
        <f>IFERROR(VLOOKUP(D29,DB!A:G,7,0),"")</f>
        <v/>
      </c>
      <c r="K29" s="69"/>
      <c r="L29" s="70" t="str">
        <f>IFERROR(VLOOKUP(D29,DB!A:I,9,0),"")</f>
        <v/>
      </c>
    </row>
  </sheetData>
  <customSheetViews>
    <customSheetView guid="{F6042A99-DD27-4453-835D-0834D95730CC}" filter="1" showAutoFilter="1">
      <pageMargins left="0" right="0" top="0" bottom="0" header="0" footer="0"/>
      <autoFilter ref="B1:M1" xr:uid="{BE5F3568-D551-4F3F-86F0-AB8C370AEDC5}"/>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244.35066898147488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129.27536805555428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111.00261342592421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0.57033333332947223</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0.13765972221881384</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0.17999768518347992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39058</v>
      </c>
      <c r="B9" s="18" t="str">
        <f>IFERROR(VLOOKUP(D9,DB!A:K,11,0),"")</f>
        <v>R2</v>
      </c>
      <c r="C9" s="18">
        <v>6</v>
      </c>
      <c r="D9" s="18" t="s">
        <v>26506</v>
      </c>
      <c r="E9" s="131" t="s">
        <v>39043</v>
      </c>
      <c r="F9" s="132">
        <v>45935.91988425926</v>
      </c>
      <c r="G9" s="133">
        <f ca="1">IFERROR(NOW()-F9,"-")</f>
        <v>8.2567129626113456E-2</v>
      </c>
      <c r="H9" s="132">
        <v>45935.953912037039</v>
      </c>
      <c r="I9" s="18" t="str">
        <f>IFERROR(VLOOKUP(D9,DB!A:F,6,0),"")</f>
        <v>Generator-SG</v>
      </c>
      <c r="J9" s="18" t="str">
        <f>IFERROR(VLOOKUP(D9,DB!A:G,7,0),"")</f>
        <v>Dead</v>
      </c>
      <c r="K9" s="19" t="s">
        <v>39059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t="s">
        <v>39060</v>
      </c>
      <c r="B10" s="18" t="str">
        <f>IFERROR(VLOOKUP(D10,DB!A:K,11,0),"")</f>
        <v>R2</v>
      </c>
      <c r="C10" s="18">
        <v>1</v>
      </c>
      <c r="D10" s="18" t="s">
        <v>25328</v>
      </c>
      <c r="E10" s="131" t="s">
        <v>38964</v>
      </c>
      <c r="F10" s="132">
        <v>45935.984537037039</v>
      </c>
      <c r="G10" s="133">
        <f ca="1">IFERROR(NOW()-F10,"-")</f>
        <v>1.7914351847139187E-2</v>
      </c>
      <c r="H10" s="132">
        <v>45935.978981481479</v>
      </c>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t="s">
        <v>39061</v>
      </c>
      <c r="B11" s="18" t="str">
        <f>IFERROR(VLOOKUP(D11,DB!A:K,11,0),"")</f>
        <v>R2</v>
      </c>
      <c r="C11" s="18">
        <v>3</v>
      </c>
      <c r="D11" s="18" t="s">
        <v>24481</v>
      </c>
      <c r="E11" s="131" t="s">
        <v>38964</v>
      </c>
      <c r="F11" s="132">
        <v>45935.982453703706</v>
      </c>
      <c r="G11" s="133">
        <f ca="1">IFERROR(NOW()-F11,"-")</f>
        <v>1.9997685179987457E-2</v>
      </c>
      <c r="H11" s="132">
        <v>45935.976203703707</v>
      </c>
      <c r="I11" s="18" t="str">
        <f>IFERROR(VLOOKUP(D11,DB!A:F,6,0),"")</f>
        <v>SCECO</v>
      </c>
      <c r="J11" s="18" t="str">
        <f>IFERROR(VLOOKUP(D11,DB!A:G,7,0),"")</f>
        <v>Dead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45936.002451388886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45936.002451388886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45936.002451388886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45936.002451388886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45936.002451388886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45936.002451388886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45936.002451388886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45936.002451388886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45936.002451388886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45936.002451388886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45936.002451388886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45936.002451388886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45936.002451388886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45936.002451388886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45936.002451388886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45936.002451388886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45936.002451388886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45936.002451388886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45936.002451388886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45936.002451388886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45936.002451388886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45936.002451388886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45936.002451388886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45936.002451388886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45936.002451388886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45936.002451388886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45936.002451388886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45936.002451388886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45936.002451388886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45936.002451388886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45936.002451388886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45936.002451388886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45936.002451388886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45936.002451388886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45936.002451388886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45936.002451388886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45936.002451388886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45936.002451388886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45936.002451388886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45936.002451388886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45936.002451388886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45936.002451388886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45936.002451388886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45936.002451388886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45936.002451388886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45936.002451388886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45936.002451388886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45936.002451388886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45936.002451388886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45936.002451388886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45936.002451388886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45936.002451388886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45936.002451388886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45936.002451388886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45936.002451388886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45936.002451388886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45936.002451388886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45936.002451388886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45936.002451388886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45936.002451388886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45936.002451388886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45936.002451388886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45936.002451388886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45936.002451388886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45936.002451388886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45936.002451388886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45936.002451388886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45936.002451388886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45936.002451388886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45936.002451388886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45936.002451388886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45936.002451388886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45936.002451388886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45936.002451388886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45936.002451388886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45936.002451388886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45936.002451388886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45936.002451388886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45936.002451388886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45936.002451388886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45936.002451388886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45936.002451388886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45936.002451388886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45936.002451388886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45936.002451388886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45936.002451388886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45936.002451388886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45936.002451388886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45936.002451388886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45936.002451388886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45936.002451388886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45936.002451388886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45936.002451388886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45936.002451388886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45936.002451388886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45936.002451388886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45936.002451388886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45936.002451388886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45936.002451388886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45936.002451388886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45936.002451388886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45936.002451388886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45936.002451388886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45936.002451388886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45936.002451388886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45936.002451388886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45936.002451388886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45936.002451388886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45936.002451388886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45936.002451388886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45936.002451388886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45936.002451388886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45936.002451388886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45936.002451388886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45936.002451388886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45936.002451388886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45936.002451388886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45936.002451388886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45936.002451388886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45936.002451388886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45936.002451388886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45936.002451388886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45936.002451388886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45936.002451388886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45936.002451388886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45936.002451388886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45936.002451388886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45936.002451388886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45936.002451388886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45936.002451388886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45936.002451388886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45936.002451388886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45936.002451388886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45936.002451388886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45936.002451388886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45936.002451388886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45936.002451388886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45936.002451388886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45936.002451388886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45936.002451388886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45936.002451388886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45936.002451388886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45936.002451388886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45936.002451388886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45936.002451388886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45936.002451388886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45936.002451388886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45936.002451388886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45936.002451388886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45936.002451388886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45936.002451388886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45936.002451388886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45936.002451388886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45936.002451388886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45936.002451388886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45936.002451388886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45936.002451388886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45936.002451388886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45936.002451388886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45936.002451388886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45936.002451388886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45936.002451388886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45936.002451388886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45936.002451388886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45936.002451388886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45936.002451388886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45936.002451388886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45936.002451388886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45936.002451388886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45936.002451388886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45936.002451388886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45936.002451388886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45936.002451388886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45936.002451388886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45936.002451388886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45936.002451388886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45936.002451388886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45936.002451388886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45936.002451388886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45936.002451388886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45936.002451388886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45936.002451388886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45936.002451388886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45936.002451388886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45936.002451388886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45936.002451388886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45936.002451388886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45936.002451388886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45936.002451388886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45936.002451388886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45936.002451388886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45936.002451388886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45936.002451388886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45936.002451388886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45936.002451388886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45936.002451388886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45936.002451388886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45936.002451388886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45936.002451388886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45936.002451388886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45936.002451388886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45936.002451388886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45936.002451388886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45936.002451388886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45936.002451388886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45936.002451388886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45936.002451388886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45936.002451388886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45936.002451388886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45936.002451388886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45936.002451388886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45936.002451388886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45936.002451388886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45936.002451388886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45936.002451388886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45936.002451388886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45936.002451388886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45936.002451388886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45936.002451388886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45936.002451388886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45936.002451388886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45936.002451388886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45936.002451388886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45936.002451388886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45936.002451388886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45936.002451388886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45936.002451388886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45936.002451388886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45936.002451388886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45936.002451388886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45936.002451388886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45936.002451388886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45936.002451388886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45936.002451388886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45936.002451388886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45936.002451388886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45936.002451388886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45936.002451388886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45936.002451388886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45936.002451388886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45936.002451388886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45936.002451388886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45936.002451388886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45936.002451388886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45936.002451388886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45936.002451388886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45936.002451388886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45936.002451388886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45936.002451388886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45936.002451388886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45936.002451388886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45936.002451388886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45936.002451388886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45936.002451388886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45936.002451388886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45936.002451388886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45936.002451388886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45936.002451388886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45936.002451388886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45936.002451388886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45936.002451388886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45936.002451388886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45936.002451388886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45936.002451388886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45936.002451388886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45936.002451388886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45936.002451388886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45936.002451388886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45936.002451388886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45936.002451388886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45936.002451388886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45936.002451388886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45936.002451388886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45936.002451388886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45936.002451388886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45936.002451388886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sheetData>
  <dataValidations count="2">
    <dataValidation allowBlank="1" showInputMessage="1" showErrorMessage="1" sqref="E1" xr:uid="{4D935161-CDD3-4592-B877-3FB59C99E142}"/>
    <dataValidation type="list" allowBlank="1" showInputMessage="1" showErrorMessage="1" sqref="E3:E2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45936.00245162037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45936.00245162037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45936.00245162037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45936.00245162037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45936.00245162037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45936.00245162037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45936.00245162037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45936.00245162037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45936.00245162037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45936.00245162037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45936.00245162037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45936.00245162037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45936.00245162037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45936.00245162037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45936.00245162037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45936.00245162037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45936.00245162037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45936.00245162037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45936.00245162037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45936.00245162037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45936.00245162037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45936.00245162037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45936.00245162037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45936.00245162037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45936.00245162037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45936.00245162037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45936.00245162037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45936.00245162037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45936.00245162037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45936.00245162037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45936.00245162037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45936.00245162037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45936.00245162037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45936.00245162037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45936.00245162037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45936.00245162037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45936.00245162037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45936.00245162037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45936.00245162037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45936.00245162037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45936.00245162037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45936.00245162037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45936.00245162037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45936.00245162037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45936.00245162037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45936.00245162037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45936.00245162037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45936.00245162037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45936.00245162037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45936.00245162037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45936.00245162037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45936.00245162037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45936.00245162037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45936.00245162037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45936.00245162037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45936.00245162037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45936.00245162037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45936.00245162037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45936.00245162037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45936.00245162037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45936.00245162037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45936.00245162037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45936.00245162037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45936.00245162037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45936.00245162037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45936.00245162037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45936.00245162037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45936.00245162037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45936.00245162037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45936.00245162037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45936.00245162037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45936.00245162037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45936.00245162037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45936.00245162037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45936.00245162037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45936.00245162037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45936.00245162037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45936.00245162037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45936.00245162037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45936.00245162037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45936.00245162037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45936.00245162037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45936.00245162037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45936.00245162037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45936.00245162037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45936.00245162037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45936.00245162037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45936.00245162037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45936.00245162037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45936.00245162037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45936.00245162037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45936.00245162037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45936.00245162037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45936.00245162037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45936.00245162037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45936.00245162037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45936.00245162037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45936.00245162037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45936.00245162037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45936.00245162037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45936.00245162037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45936.00245162037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45936.00245162037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45936.00245162037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45936.00245162037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45936.00245162037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45936.00245162037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45936.00245162037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45936.00245162037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45936.00245162037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45936.00245162037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45936.00245162037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45936.00245162037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45936.00245162037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45936.00245162037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45936.00245162037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45936.00245162037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45936.00245162037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45936.00245162037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45936.00245162037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45936.00245162037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45936.00245162037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45936.00245162037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45936.00245162037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45936.00245162037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45936.00245162037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45936.00245162037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45936.00245162037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45936.00245162037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45936.00245162037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45936.00245162037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45936.00245162037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45936.00245162037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45936.00245162037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45936.00245162037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45936.00245162037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45936.00245162037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45936.00245162037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45936.00245162037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45936.00245162037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45936.00245162037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45936.00245162037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45936.00245162037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45936.00245162037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45936.00245162037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45936.00245162037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45936.00245162037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45936.00245162037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45936.00245162037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45936.00245162037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45936.00245162037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45936.00245162037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45936.00245162037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45936.00245162037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45936.00245162037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45936.00245162037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45936.00245162037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45936.00245162037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45936.00245162037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45936.00245162037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45936.00245162037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45936.00245162037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45936.00245162037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45936.00245162037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45936.00245162037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45936.00245162037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45936.00245162037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45936.00245162037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45936.00245162037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45936.00245162037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45936.00245162037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45936.00245162037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45936.00245162037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45936.00245162037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45936.00245162037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45936.00245162037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45936.00245162037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45936.00245162037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45936.00245162037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45936.00245162037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45936.00245162037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45936.00245162037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45936.00245162037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45936.00245162037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45936.00245162037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45936.00245162037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45936.00245162037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45936.00245162037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45936.00245162037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45936.00245162037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45936.00245162037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45936.00245162037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45936.00245162037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45936.00245162037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45936.00245162037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45936.00245162037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45936.00245162037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45936.00245162037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45936.00245162037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45936.00245162037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45936.00245162037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45936.00245162037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45936.00245162037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45936.00245162037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45936.00245162037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45936.00245162037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45936.00245162037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45936.00245162037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45936.00245162037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45936.00245162037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45936.00245162037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45936.00245162037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45936.00245162037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45936.00245162037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45936.00245162037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45936.00245162037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45936.00245162037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45936.00245162037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45936.00245162037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45936.00245162037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45936.00245162037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45936.00245162037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45936.00245162037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45936.00245162037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45936.00245162037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45936.00245162037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45936.00245162037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45936.00245162037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45936.00245162037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45936.00245162037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45936.00245162037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45936.00245162037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45936.00245162037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45936.00245162037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45936.00245162037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45936.00245162037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45936.00245162037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45936.00245162037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45936.00245162037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45936.00245162037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45936.00245162037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45936.00245162037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45936.00245162037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45936.00245162037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45936.00245162037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45936.00245162037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45936.00245162037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45936.00245162037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45936.00245162037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45936.00245162037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45936.00245162037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45936.00245162037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45936.00245162037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45936.00245162037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45936.00245162037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45936.00245162037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45936.00245162037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45936.00245162037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45936.00245162037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45936.00245162037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45936.00245162037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45936.00245162037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45936.00245162037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45936.00245162037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45936.00245162037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45936.00245162037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45936.00245162037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45936.00245162037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45936.00245162037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45936.00245162037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45936.00245162037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45936.00245162037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45936.00245162037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45936.00245162037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45936.00245162037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45936.00245162037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45936.00245162037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45936.00245162037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45936.00245162037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45936.00245162037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45936.00245162037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45936.00245162037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45936.00245162037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45936.00245162037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45936.00245162037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45936.00245162037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45936.00245162037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45936.00245162037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45936.00245162037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45936.00245162037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45936.00245162037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45936.00245162037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45936.00245162037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45936.00245162037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45936.00245162037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45936.00245162037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45936.00245162037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45936.00245162037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45936.00245162037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45936.00245162037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45936.00245162037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45936.00245162037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45936.00245162037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45936.00245162037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45936.00245162037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45936.00245162037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45936.00245162037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45936.00245162037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45936.00245162037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45936.00245162037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45936.00245162037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45936.00245162037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45936.00245162037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45936.00245162037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45936.00245162037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45936.00245162037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45936.00245162037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45936.00245162037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45936.00245162037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45936.00245162037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45936.00245162037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45936.00245162037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45936.00245162037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45936.00245162037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45936.00245162037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45936.00245162037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45936.00245162037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45936.00245162037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45936.00245162037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45936.00245162037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45936.00245162037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45936.00245162037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45936.00245162037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45936.00245162037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45936.00245162037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45936.00245162037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45936.00245162037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45936.00245162037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45936.00245162037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45936.00245162037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45936.00245162037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45936.00245162037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45936.00245162037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45936.00245162037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45936.00245162037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45936.00245162037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45936.00245162037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45936.00245162037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45936.00245162037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45936.00245162037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45936.00245162037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45936.00245162037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45936.00245162037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45936.00245162037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45936.00245162037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45936.00245162037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45936.00245162037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45936.00245162037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45936.00245162037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45936.00245162037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45936.00245162037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45936.00245162037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45936.00245162037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45936.00245162037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45936.00245162037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45936.00245162037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45936.00245162037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45936.00245162037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45936.00245162037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45936.00245162037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45936.00245162037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45936.00245162037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45936.00245162037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45936.00245162037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45936.00245162037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45936.00245162037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45936.00245162037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45936.00245162037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45936.00245162037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45936.00245162037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45936.00245162037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45936.00245162037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45936.00245162037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45936.00245162037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45936.00245162037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45936.00245162037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45936.00245162037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45936.00245162037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45936.00245162037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45936.00245162037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45936.00245162037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45936.00245162037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45936.00245162037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45936.00245162037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45936.00245162037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45936.00245162037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45936.00245162037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45936.00245162037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45936.00245162037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45936.00245162037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45936.00245162037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45936.00245162037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45936.00245162037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45936.00245162037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45936.00245162037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45936.00245162037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45936.00245162037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45936.00245162037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45936.00245162037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45936.00245162037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45936.00245162037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45936.00245162037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45936.00245162037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45936.00245162037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45936.00245162037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45936.00245162037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45936.00245162037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45936.00245162037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45936.00245162037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45936.00245162037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45936.00245162037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45936.00245162037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45936.00245162037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45936.00245162037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45936.00245162037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45936.00245162037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45936.00245162037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45936.00245162037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45936.00245162037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45936.00245162037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45936.00245162037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45936.00245162037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45936.00245162037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45936.00245162037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45936.00245162037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45936.00245162037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45936.00245162037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45936.00245162037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45936.00245162037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45936.00245162037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45936.00245162037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45936.00245162037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45936.00245162037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45936.00245162037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45936.00245162037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45936.00245162037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45936.00245162037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45936.00245162037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45936.00245162037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45936.00245162037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45936.00245162037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45936.00245162037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45936.00245162037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45936.00245162037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45936.00245162037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45936.00245162037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45936.00245162037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45936.00245162037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45936.00245162037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45936.00245162037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45936.00245162037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45936.00245162037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45936.00245162037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45936.00245162037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45936.00245162037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45936.00245162037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45936.00245162037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45936.00245162037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45936.00245162037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45936.00245162037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45936.00245162037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45936.00245162037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45936.00245162037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45936.00245162037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45936.00245162037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45936.00245162037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45936.00245162037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45936.00245162037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45936.00245162037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45936.00245162037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45936.00245162037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45936.00245162037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45936.00245162037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45936.00245162037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45936.00245162037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45936.00245162037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45936.00245162037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45936.00245162037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45936.00245162037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45936.00245162037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45936.00245162037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45936.00245162037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45936.00245162037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45936.00245162037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45936.00245162037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45936.00245162037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45936.00245162037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45936.00245162037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45936.00245162037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45936.00245162037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45936.00245162037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45936.00245162037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45936.00245162037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45936.00245162037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45936.00245162037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45936.00245162037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45936.00245162037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45936.00245162037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45936.00245162037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45936.00245162037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45936.00245162037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45936.00245162037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45936.00245162037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45936.00245162037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45936.00245162037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45936.00245162037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45936.00245162037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45936.00245162037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45936.00245162037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45936.00245162037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45936.00245162037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45936.00245162037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45936.00245162037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45936.00245162037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45936.00245162037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45936.00245162037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45936.00245162037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45936.00245162037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45936.00245162037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45936.00245162037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45936.00245162037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45936.00245162037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45936.00245162037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45936.00245162037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45936.00245162037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45936.00245162037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45936.00245162037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45936.00245162037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45936.00245162037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45936.00245162037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45936.00245162037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45936.00245162037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45936.00245162037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45936.00245162037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45936.00245162037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45936.00245162037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45936.00245162037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45936.00245162037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45936.00245162037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45936.00245162037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45936.00245162037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45936.00245162037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45936.00245162037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45936.00245162037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45936.00245162037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45936.00245162037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45936.00245162037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45936.00245162037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45936.00245162037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45936.00245162037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45936.00245162037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45936.00245162037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45936.00245162037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45936.00245162037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45936.00245162037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45936.00245162037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45936.00245162037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45936.00245162037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45936.00245162037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45936.00245162037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45936.00245162037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45936.00245162037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45936.00245162037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45936.00245162037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45936.00245162037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45936.00245162037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45936.00245162037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45936.00245162037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45936.00245162037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45936.00245162037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45936.00245162037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45936.00245162037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45936.00245162037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45936.00245162037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45936.00245162037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45936.00245162037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45936.00245162037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45936.00245162037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45936.00245162037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45936.00245162037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45936.00245162037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45936.00245162037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45936.00245162037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45936.00245162037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45936.00245162037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45936.00245162037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45936.00245162037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45936.00245162037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45936.00245162037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45936.00245162037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45936.00245162037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45936.00245162037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45936.00245162037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45936.00245162037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45936.00245162037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45936.00245162037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45936.00245162037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45936.00245162037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45936.00245162037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45936.00245162037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45936.00245162037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45936.00245162037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45936.00245162037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45936.00245162037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45936.00245162037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45936.00245162037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45936.00245162037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45936.00245162037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45936.00245162037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45936.00245162037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45936.00245162037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45936.00245162037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45936.00245162037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45936.00245162037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45936.00245162037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45936.00245162037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45936.00245162037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45936.00245162037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45936.00245162037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45936.00245162037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45936.00245162037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45936.00245162037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45936.00245162037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45936.00245162037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45936.00245162037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45936.00245162037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45936.00245162037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45936.00245162037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45936.00245162037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45936.00245162037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45936.00245162037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45936.00245162037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45936.00245162037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45936.00245162037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45936.00245162037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45936.00245162037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45936.00245162037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45936.00245162037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45936.00245162037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45936.00245162037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45936.00245162037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45936.00245162037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45936.00245162037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45936.00245162037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45936.00245162037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45936.00245162037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45936.00245162037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45936.00245162037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45936.00245162037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45936.00245162037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45936.00245162037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45936.00245162037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45936.00245162037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45936.00245162037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45936.00245162037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45936.00245162037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45936.00245162037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45936.00245162037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45936.00245162037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45936.00245162037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45936.00245162037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45936.00245162037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45936.00245162037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45936.00245162037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45936.00245162037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45936.00245162037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45936.00245162037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45936.00245162037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45936.00245162037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45936.00245162037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45936.00245162037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45936.00245162037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45936.00245162037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45936.00245162037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45936.00245162037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45936.00245162037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45936.00245162037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45936.00245162037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45936.00245162037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45936.00245162037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45936.00245162037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45936.00245162037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45936.00245162037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45936.00245162037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45936.00245162037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45936.00245162037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45936.00245162037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45936.00245162037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45936.00245162037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45936.00245162037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45936.00245162037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45936.00245162037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45936.00245162037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45936.00245162037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45936.00245162037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45936.00245162037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45936.00245162037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45936.00245162037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45936.00245162037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45936.00245162037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45936.00245162037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45936.00245162037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45936.00245162037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45936.00245162037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45936.00245162037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45936.00245162037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45936.00245162037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45936.00245162037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45936.00245162037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45936.00245162037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45936.00245162037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45936.00245162037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45936.00245162037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45936.00245162037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45936.00245162037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45936.00245162037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45936.00245162037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45936.00245162037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45936.00245162037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45936.00245162037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45936.00245162037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45936.00245162037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45936.00245162037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45936.00245162037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45936.00245162037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45936.00245162037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45936.00245162037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45936.00245162037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45936.00245162037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45936.00245162037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45936.00245162037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45936.00245162037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45936.00245162037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45936.00245162037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45936.00245162037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45936.00245162037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45936.00245162037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45936.00245162037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45936.00245162037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45936.00245162037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45936.00245162037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45936.00245162037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45936.00245162037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45936.00245162037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45936.00245162037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45936.00245162037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45936.00245162037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45936.00245162037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45936.00245162037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45936.00245162037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45936.00245162037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45936.00245162037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45936.00245162037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45936.00245162037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45936.00245162037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45936.00245162037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45936.00245162037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45936.00245162037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45936.00245162037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45936.00245162037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45936.00245162037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45936.00245162037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45936.00245162037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45936.00245162037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45936.00245162037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45936.00245162037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45936.00245162037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45936.00245162037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45936.00245162037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45936.00245162037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45936.00245162037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45936.00245162037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45936.00245162037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45936.00245162037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45936.00245162037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45936.00245162037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45936.00245162037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45936.00245162037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45936.00245162037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45936.00245162037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45936.00245162037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45936.00245162037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45936.00245162037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45936.00245162037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45936.00245162037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45936.00245162037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45936.00245162037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45936.00245162037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45936.00245162037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45936.00245162037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45936.00245162037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45936.00245162037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45936.00245162037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45936.00245162037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45936.00245162037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45936.00245162037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45936.00245162037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45936.00245162037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45936.00245162037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45936.00245162037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45936.00245162037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45936.00245162037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45936.00245162037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45936.00245162037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45936.00245162037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45936.00245162037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45936.00245162037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45936.00245162037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45936.00245162037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45936.00245162037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45936.00245162037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45936.00245162037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45936.00245162037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45936.00245162037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45936.00245162037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45936.00245162037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45936.00245162037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45936.00245162037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45936.00245162037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45936.00245162037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45936.00245162037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45936.00245162037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45936.00245162037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45936.00245162037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45936.00245162037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45936.00245162037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45936.00245162037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45936.00245162037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45936.00245162037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45936.00245162037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45936.00245162037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45936.00245162037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45936.00245162037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45936.00245162037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45936.00245162037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45936.00245162037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45936.00245162037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45936.00245162037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45936.00245162037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45936.00245162037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45936.00245162037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45936.00245162037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45936.00245162037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45936.00245162037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45936.00245162037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45936.00245162037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45936.00245162037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45936.00245162037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45936.00245162037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45936.00245162037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45936.00245162037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45936.00245162037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45936.00245162037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45936.00245162037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45936.00245162037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45936.00245162037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45936.00245162037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45936.00245162037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45936.00245162037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45936.00245162037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45936.00245162037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45936.00245162037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45936.00245162037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45936.00245162037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45936.00245162037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45936.00245162037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45936.00245162037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45936.00245162037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45936.00245162037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45936.00245162037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45936.00245162037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45936.00245162037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45936.00245162037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45936.00245162037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45936.00245162037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45936.00245162037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45936.00245162037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45936.00245162037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45936.00245162037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45936.00245162037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45936.00245162037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45936.00245162037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45936.00245162037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45936.00245162037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45936.00245162037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45936.00245162037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45936.00245162037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45936.00245162037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45936.00245162037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45936.00245162037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45936.00245162037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45936.00245162037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45936.00245162037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45936.00245162037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45936.00245162037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45936.00245162037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45936.00245162037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45936.00245162037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45936.00245162037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45936.00245162037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45936.00245162037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45936.00245162037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45936.00245162037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45936.00245162037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45936.00245162037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45936.00245162037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45936.00245162037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45936.00245162037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45936.00245162037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45936.00245162037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45936.00245162037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45936.00245162037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45936.00245162037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45936.00245162037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45936.00245162037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45936.00245162037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45936.00245162037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45936.00245162037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45936.00245162037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45936.00245162037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45936.00245162037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45936.00245162037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45936.00245162037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45936.00245162037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45936.00245162037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45936.00245162037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45936.00245162037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45936.00245162037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45936.00245162037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45936.00245162037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45936.00245162037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45936.00245162037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45936.00245162037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45936.00245162037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45936.00245162037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45936.00245162037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45936.00245162037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45936.00245162037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45936.00245162037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45936.00245162037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45936.00245162037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45936.00245162037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45936.00245162037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45936.00245162037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45936.00245162037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45936.00245162037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45936.00245162037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45936.00245162037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45936.00245162037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45936.00245162037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45936.00245162037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45936.00245162037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45936.00245162037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45936.00245162037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45936.00245162037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45936.00245162037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45936.00245162037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45936.00245162037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45936.00245162037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45936.00245162037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45936.00245162037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45936.00245162037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45936.00245162037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45936.00245162037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45936.00245162037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45936.00245162037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45936.00245162037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45936.00245162037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45936.00245162037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45936.00245162037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45936.00245162037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45936.00245162037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45936.00245162037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45936.00245162037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45936.00245162037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45936.00245162037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45936.00245162037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45936.00245162037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45936.00245162037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45936.00245162037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45936.00245162037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45936.00245162037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45936.00245162037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45936.00245162037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45936.00245162037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45936.00245162037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45936.00245162037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45936.00245162037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45936.00245162037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45936.00245162037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45936.00245162037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45936.00245162037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45936.00245162037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45936.00245162037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45936.00245162037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45936.00245162037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45936.00245162037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45936.00245162037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45936.00245162037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45936.00245162037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45936.00245162037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45936.00245162037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45936.00245162037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45936.00245162037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45936.00245162037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45936.00245162037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45936.00245162037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45936.00245162037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45936.00245162037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45936.00245162037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45936.00245162037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45936.00245162037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45936.00245162037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45936.00245162037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45936.00245162037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45936.00245162037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45936.00245162037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45936.00245162037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45936.00245162037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45936.00245162037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45936.00245162037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45936.00245162037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45936.00245162037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45936.00245162037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45936.00245162037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45936.00245162037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45936.00245162037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45936.00245162037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45936.00245162037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45936.00245162037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45936.00245162037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45936.00245162037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45936.00245162037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45936.00245162037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45936.00245162037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45936.00245162037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45936.00245162037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45936.00245162037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45936.00245162037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45936.00245162037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45936.00245162037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45936.00245162037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45936.00245162037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45936.00245162037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45936.00245162037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45936.00245162037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45936.00245162037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45936.00245162037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45936.00245162037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45936.00245162037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45936.00245162037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45936.00245162037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45936.00245162037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45936.00245162037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45936.00245162037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45936.00245162037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45936.00245162037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45936.00245162037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45936.00245162037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45936.00245162037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45936.00245162037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45936.00245162037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45936.00245162037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45936.00245162037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45936.00245162037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45936.00245162037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45936.00245162037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45936.00245162037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45936.00245162037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45936.00245162037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45936.00245162037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45936.00245162037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45936.00245162037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45936.00245162037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45936.00245162037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45936.00245162037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45936.00245162037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45936.00245162037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45936.00245162037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45936.00245162037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45936.00245162037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45936.00245162037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45936.00245162037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45936.00245162037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45936.00245162037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45936.00245162037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45936.00245162037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45936.00245162037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45936.00245162037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45936.00245162037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45936.00245162037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45936.00245162037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45936.00245162037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45936.00245162037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45936.00245162037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45936.00245162037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45936.00245162037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45936.00245162037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45936.00245162037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45936.00245162037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45936.00245162037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45936.00245162037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45936.00245162037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45936.00245162037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45936.00245162037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45936.00245162037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45936.00245162037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45936.00245162037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45936.00245162037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45936.00245162037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45936.00245162037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45936.00245162037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45936.00245162037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45936.00245162037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45936.00245162037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45936.00245162037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45936.00245162037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45936.00245162037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45936.00245162037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45936.00245162037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45936.00245162037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45936.00245162037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45936.00245162037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45936.00245162037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45936.00245162037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45936.00245162037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45936.00245162037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45936.00245162037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45936.00245162037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45936.00245162037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45936.00245162037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45936.00245162037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45936.00245162037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45936.00245162037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45936.00245162037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45936.00245162037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45936.00245162037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45936.00245162037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45936.00245162037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45936.00245162037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45936.00245162037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45936.00245162037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45936.00245162037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45936.00245162037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45936.00245162037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45936.00245162037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45936.00245162037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45936.00245162037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45936.00245162037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45936.00245162037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45936.00245162037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45936.00245162037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45936.00245162037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45936.00245162037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45936.00245162037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45936.00245162037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45936.00245162037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45936.00245162037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45936.00245162037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45936.00245162037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45936.00245162037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45936.00245162037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45936.00245162037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45936.00245162037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45936.00245162037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45936.00245162037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45936.00245162037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45936.00245162037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45936.00245162037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45936.00245162037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45936.00245162037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45936.00245162037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45936.00245162037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45936.00245162037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45936.00245162037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45936.00245162037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45936.00245162037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45936.00245162037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45936.00245162037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45936.00245162037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45936.00245162037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45936.00245162037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45936.00245162037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45936.00245162037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45936.00245162037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45936.00245162037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45936.00245162037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45936.00245162037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45936.00245162037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45936.00245162037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45936.00245162037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45936.00245162037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45936.00245162037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45936.00245162037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45936.00245162037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45936.00245162037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45936.00245162037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45936.00245162037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45936.00245162037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45936.00245162037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45936.00245162037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45936.00245162037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45936.00245162037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45936.00245162037</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232.52173379628948</v>
      </c>
      <c r="H2" s="113">
        <v>45703.474768518521</v>
      </c>
      <c r="I2" s="110" t="str">
        <f>IFERROR(VLOOKUP(D2,DB!A:F,6,0),"")</f>
        <v>SCECO</v>
      </c>
      <c r="J2" s="110" t="str">
        <f>IFERROR(VLOOKUP(D2,DB!A:G,7,0),"")</f>
        <v>Dead</v>
      </c>
      <c r="K2" s="115" t="s">
        <v>39063</v>
      </c>
      <c r="L2" s="107" t="str">
        <f>IFERROR(VLOOKUP(D2,DB!A:I,9,0),"")</f>
        <v>Latis</v>
      </c>
    </row>
    <row r="3" spans="1:16" ht="23.25" customHeight="1">
      <c r="A3" s="110" t="s">
        <v>39064</v>
      </c>
      <c r="B3" s="110" t="str">
        <f>IFERROR(VLOOKUP(D3,DB!A:K,11,0),"")</f>
        <v>R4</v>
      </c>
      <c r="C3" s="111">
        <v>2</v>
      </c>
      <c r="D3" s="107" t="s">
        <v>25891</v>
      </c>
      <c r="E3" s="112" t="s">
        <v>38964</v>
      </c>
      <c r="F3" s="113">
        <v>45935.156944444447</v>
      </c>
      <c r="G3" s="114">
        <f ca="1">IFERROR(NOW()-F3,"")</f>
        <v>0.84550694443896646</v>
      </c>
      <c r="H3" s="113">
        <v>45935.07104166667</v>
      </c>
      <c r="I3" s="110" t="str">
        <f>IFERROR(VLOOKUP(D3,DB!A:F,6,0),"")</f>
        <v>Generator-SG</v>
      </c>
      <c r="J3" s="110" t="str">
        <f>IFERROR(VLOOKUP(D3,DB!A:G,7,0),"")</f>
        <v>Good</v>
      </c>
      <c r="K3" s="115" t="s">
        <v>39065</v>
      </c>
      <c r="L3" s="107" t="str">
        <f>IFERROR(VLOOKUP(D3,DB!A:I,9,0),"")</f>
        <v>Latis</v>
      </c>
    </row>
    <row r="4" spans="1:16" ht="15" customHeight="1">
      <c r="A4" s="110"/>
      <c r="B4" s="110" t="str">
        <f>IFERROR(VLOOKUP(D4,DB!A:K,11,0),"")</f>
        <v/>
      </c>
      <c r="C4" s="111"/>
      <c r="D4" s="107"/>
      <c r="E4" s="112"/>
      <c r="F4" s="113"/>
      <c r="G4" s="114">
        <f ca="1">IFERROR(NOW()-F4,"")</f>
        <v>45936.002451388886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45936.002451388886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45936.002451388886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45936.002451388886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45936.002451388886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45936.002451388886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45936.002451388886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45936.002451388886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45936.002451388886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45936.002451388886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45936.002451388886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45936.002451388886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45936.002451388886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45936.002451388886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45936.002451388886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45936.002451388886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45936.002451388886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45936.002451388886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45936.002451388886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45936.002451388886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45936.002451388886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45936.002451388886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45936.002451388886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45936.002451388886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45936.002451388886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45936.002451388886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45936.002451388886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45936.002451388886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45936.002451388886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45936.002451388886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45936.002451388886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45936.002451388886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45936.002451388886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45936.002451388886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45936.002451388886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45936.002451388886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45936.002451388886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45936.002451388886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45936.002451388886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45936.002451388886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45936.002451388886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45936.002451388886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45936.002451388886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45936.002451388886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45936.002451388886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45936.002451388886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45936.002451388886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45936.002451388886</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44.170391435181955</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9.813574074069038</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36036</v>
      </c>
      <c r="E4" s="37" t="s">
        <v>38964</v>
      </c>
      <c r="F4" s="38">
        <v>45935.970706018517</v>
      </c>
      <c r="G4" s="39">
        <f ca="1">IFERROR(NOW()-F4,"-")</f>
        <v>3.1745370368298609E-2</v>
      </c>
      <c r="H4" s="38">
        <v>45935.964918981481</v>
      </c>
      <c r="I4" s="37" t="str">
        <f>IFERROR(VLOOKUP(D4,DB!A:F,6,0),"")</f>
        <v>Generator-SG</v>
      </c>
      <c r="J4" s="37" t="str">
        <f>IFERROR(VLOOKUP(D4,DB!A:G,7,0),"")</f>
        <v>Dead</v>
      </c>
      <c r="K4" s="37" t="s">
        <v>39071</v>
      </c>
      <c r="L4" s="37" t="str">
        <f>IFERROR(VLOOKUP(D4,DB!A:I,9,0),"")</f>
        <v>Latis</v>
      </c>
      <c r="M4" s="136"/>
    </row>
    <row r="5" spans="1:13" ht="15">
      <c r="A5" s="37"/>
      <c r="B5" s="37" t="str">
        <f>IFERROR(VLOOKUP(D5,DB!A:K,11,0),"")</f>
        <v/>
      </c>
      <c r="C5" s="37"/>
      <c r="D5" s="37"/>
      <c r="E5" s="37"/>
      <c r="F5" s="38"/>
      <c r="G5" s="39">
        <f ca="1">IFERROR(NOW()-F5,"-")</f>
        <v>45936.002451388886</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45936.002451388886</v>
      </c>
      <c r="H6" s="134"/>
      <c r="I6" s="92" t="str">
        <f>IFERROR(VLOOKUP(D6,DB!A:F,6,0),"")</f>
        <v/>
      </c>
      <c r="J6" s="92" t="str">
        <f>IFERROR(VLOOKUP(D6,DB!A:G,7,0),"")</f>
        <v/>
      </c>
      <c r="K6" s="92"/>
      <c r="L6" s="92" t="str">
        <f>IFERROR(VLOOKUP(D6,DB!A:I,9,0),"")</f>
        <v/>
      </c>
      <c r="M6" s="136"/>
    </row>
    <row r="7" spans="1:13" ht="15">
      <c r="A7" s="37"/>
      <c r="B7" s="37" t="str">
        <f>IFERROR(VLOOKUP(D7,DB!A:K,11,0),"")</f>
        <v/>
      </c>
      <c r="C7" s="37"/>
      <c r="D7" s="37"/>
      <c r="E7" s="37"/>
      <c r="F7" s="38"/>
      <c r="G7" s="39">
        <f ca="1">IFERROR(NOW()-F7,"-")</f>
        <v>45936.002451388886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45936.002451388886</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45936.002451388886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45936.002451388886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45936.002451388886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45936.002451388886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45936.002451388886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45936.002451388886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45936.002451388886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45936.002451388886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45936.002451388886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45936.002451388886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45936.002451388886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45936.002451388886</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45936.002451388886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45936.002451388886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45936.002451388886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45936.002451388886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45936.002451388886</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45936.002451388886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45936.002451388886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45936.002451388886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45936.002451388886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45936.002451388886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45936.002451388886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45936.002451388886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45936.002451388886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45936.002451388886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45936.002451388886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45936.002451388886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45936.002451388886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45936.002451388886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45936.002451388886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45936.002451388886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45936.002451388886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45936.002451388886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45936.002451388886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45936.002451388886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45936.002451388886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45936.002451388886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45936.002451388886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45936.002451388886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45936.002451388886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45936.002451388886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45936.002451388886</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45936.002451388886</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45936.002451388886</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45936.002451388886</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45936.002451388886</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45936.002451388886</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45936.002451388886</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45936.002451388886</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45936.002451388886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45936.002451388886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45936.002451388886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45936.002451388886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45936.002451388886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45936.002451388886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45936.002451388886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45936.002451388886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45936.002451388886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45936.002451388886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45936.002451388886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45936.002451388886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45936.002451388886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45936.002451388886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45936.002451388886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45936.002451388886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45936.002451388886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45936.002451388886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45936.002451388886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45936.002451388886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45936.002451388886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45936.002451388886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45936.002451388886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45936.002451388886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45936.002451388886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45936.002451388886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45936.002451388886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45936.002451388886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45936.002451388886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45936.002451388886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45936.002451388886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45936.002451388886</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45936.002451388886</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45936.002451388886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45936.002451388886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45936.002451388886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45936.002451388886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45936.002451388886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45936.002451388886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45936.002451388886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45936.002451388886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45936.002451388886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45936.002451388886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45936.002451388886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45936.002451388886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45936.002451388886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45936.002451388886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45936.002451388886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45936.002451388886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45936.002451388886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45936.002451388886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45936.002451388886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45936.002451388886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45936.002451388886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45936.002451388886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45936.002451388886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45936.002451388886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45936.002451388886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45936.002451388886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45936.002451388886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45936.002451388886</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45936.002451388886</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45936.002451388886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45936.002451388886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45936.002451388886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45936.002451388886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45936.002451388886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45936.002451388886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45936.002451388886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45936.002451388886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45936.002451388886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45936.002451388886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45936.002451388886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45936.002451388886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45936.002451388886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45936.002451388886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45936.002451388886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45936.002451388886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45936.002451388886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45936.002451388886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45936.002451388886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45936.002451388886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45936.002451388886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45936.002451388886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45936.002451388886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45936.002451388886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45936.002451388886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45936.002451388886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45936.002451388886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45936.002451388886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45936.002451388886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45936.002451388886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45936.002451388886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45936.002451388886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45936.002451388886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45936.002451388886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45936.002451388886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45936.002451388886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45936.002451388886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45936.002451388886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45936.002451388886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45936.002451388886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45936.002451388886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45936.002451388886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45936.002451388886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45936.002451388886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45936.002451388886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45936.002451388886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45936.002451388886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45936.002451388886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45936.002451388886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45936.002451388886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45936.002451388886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45936.002451388886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45936.002451388886</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45936.002451388886</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20" t="s">
        <v>5398</v>
      </c>
      <c r="C2" s="137">
        <v>1</v>
      </c>
      <c r="D2" s="120" t="s">
        <v>34463</v>
      </c>
      <c r="E2" s="137" t="s">
        <v>39073</v>
      </c>
      <c r="F2" s="138">
        <v>45926.772847222222</v>
      </c>
      <c r="G2" s="89">
        <f ca="1">IFERROR(NOW()-F2,"-")</f>
        <v>9.2296041666631936</v>
      </c>
      <c r="H2" s="139">
        <v>45927.449074074102</v>
      </c>
      <c r="I2" s="120" t="str">
        <f>IFERROR(VLOOKUP(D2,DB!A:F,6,0),"")</f>
        <v>SCECO</v>
      </c>
      <c r="J2" s="120" t="str">
        <f>IFERROR(VLOOKUP(D2,DB!A:G,7,0),"")</f>
        <v>Weak</v>
      </c>
      <c r="K2" s="137" t="s">
        <v>39074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45936.002451388886</v>
      </c>
      <c r="H3" s="139">
        <v>45927.987534722219</v>
      </c>
      <c r="I3" s="120" t="str">
        <f>IFERROR(VLOOKUP(D3,DB!A:F,6,0),"")</f>
        <v>SCECO</v>
      </c>
      <c r="J3" s="120" t="str">
        <f>IFERROR(VLOOKUP(D3,DB!A:G,7,0),"")</f>
        <v>Vandalized</v>
      </c>
      <c r="K3" s="137" t="s">
        <v>39075</v>
      </c>
      <c r="L3" s="126" t="str">
        <f>IFERROR(VLOOKUP(D3,DB!A:I,9,0),"")</f>
        <v>Latis</v>
      </c>
    </row>
    <row r="4" spans="1:16383" ht="31.5" customHeight="1">
      <c r="A4" s="137" t="s">
        <v>39076</v>
      </c>
      <c r="B4" s="120" t="s">
        <v>5398</v>
      </c>
      <c r="C4" s="137">
        <v>1</v>
      </c>
      <c r="D4" s="120" t="s">
        <v>32861</v>
      </c>
      <c r="E4" s="137" t="s">
        <v>39073</v>
      </c>
      <c r="F4" s="138">
        <v>45933.880972222221</v>
      </c>
      <c r="G4" s="89">
        <f ca="1">IFERROR(NOW()-F4,"-")</f>
        <v>2.1214791666643578</v>
      </c>
      <c r="H4" s="139">
        <v>45929.455266203702</v>
      </c>
      <c r="I4" s="120" t="str">
        <f>IFERROR(VLOOKUP(D4,DB!A:F,6,0),"")</f>
        <v>SCECO</v>
      </c>
      <c r="J4" s="120" t="str">
        <f>IFERROR(VLOOKUP(D4,DB!A:G,7,0),"")</f>
        <v>In progress</v>
      </c>
      <c r="K4" s="137" t="s">
        <v>39074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20" t="s">
        <v>5398</v>
      </c>
      <c r="C5" s="137">
        <v>1</v>
      </c>
      <c r="D5" s="120" t="s">
        <v>33408</v>
      </c>
      <c r="E5" s="137" t="s">
        <v>38964</v>
      </c>
      <c r="F5" s="138">
        <v>45934.942245370374</v>
      </c>
      <c r="G5" s="89">
        <f ca="1">IFERROR(NOW()-F5,"-")</f>
        <v>1.0602060185119626</v>
      </c>
      <c r="H5" s="139">
        <v>45934.470231481479</v>
      </c>
      <c r="I5" s="120" t="str">
        <f>IFERROR(VLOOKUP(D5,DB!A:F,6,0),"")</f>
        <v>SCECO</v>
      </c>
      <c r="J5" s="120" t="str">
        <f>IFERROR(VLOOKUP(D5,DB!A:G,7,0),"")</f>
        <v>Dead</v>
      </c>
      <c r="K5" s="137" t="s">
        <v>39074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39078</v>
      </c>
      <c r="B6" s="120" t="str">
        <f>IFERROR(VLOOKUP(D6,DB!A:K,11,0),"")</f>
        <v>R6</v>
      </c>
      <c r="C6" s="122">
        <v>2</v>
      </c>
      <c r="D6" s="120" t="s">
        <v>34630</v>
      </c>
      <c r="E6" s="123"/>
      <c r="F6" s="124"/>
      <c r="G6" s="89">
        <f ca="1">IFERROR(NOW()-F6,"-")</f>
        <v>45936.002451388886</v>
      </c>
      <c r="H6" s="124">
        <v>45935.880150462966</v>
      </c>
      <c r="I6" s="120" t="str">
        <f>IFERROR(VLOOKUP(D6,DB!A:F,6,0),"")</f>
        <v>SCECO</v>
      </c>
      <c r="J6" s="120" t="str">
        <f>IFERROR(VLOOKUP(D6,DB!A:G,7,0),"")</f>
        <v>Dead</v>
      </c>
      <c r="K6" s="125" t="s">
        <v>39079</v>
      </c>
      <c r="L6" s="126" t="str">
        <f>IFERROR(VLOOKUP(D6,DB!A:I,9,0),"")</f>
        <v>Latis</v>
      </c>
    </row>
    <row r="7" spans="1:16383" ht="31.5" customHeight="1">
      <c r="A7" s="121"/>
      <c r="B7" s="120" t="str">
        <f>IFERROR(VLOOKUP(D7,DB!A:K,11,0),"")</f>
        <v/>
      </c>
      <c r="C7" s="122"/>
      <c r="D7" s="148"/>
      <c r="E7" s="123"/>
      <c r="F7" s="124"/>
      <c r="G7" s="89">
        <f ca="1">IFERROR(NOW()-F7,"-")</f>
        <v>45936.002451388886</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45936.002451388886</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45936.002451388886</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45936.002451388886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45936.002451388886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9"/>
      <c r="E12" s="123"/>
      <c r="F12" s="124"/>
      <c r="G12" s="89">
        <f ca="1">IFERROR(NOW()-F12,"-")</f>
        <v>45936.002451388886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45936.002451388886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45936.002451388886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45936.002451388886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45936.002451388886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45936.002451388886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45936.002451388886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45936.002451388886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45936.002451388886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45936.002451388886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45936.002451388886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45936.002451388886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45936.002451388886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45936.002451388886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45936.002451388886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45936.002451388886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45936.002451388886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45936.002451388886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45936.002451388886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45936.002451388886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45936.002451388886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45936.002451388886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45936.002451388886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45936.002451388886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45936.002451388886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45936.002451388886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45936.002451388886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45936.002451388886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45936.002451388886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45936.002451388886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45936.002451388886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45936.002451388886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45936.002451388886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45936.002451388886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45936.002451388886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45936.002451388886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45936.002451388886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45936.002451388886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45936.002451388886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45936.002451388886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45936.002451388886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45936.002451388886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45936.002451388886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45936.002451388886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45936.002451388886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45936.002451388886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45936.002451388886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45936.002451388886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45936.002451388886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45936.002451388886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45936.002451388886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45936.002451388886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45936.002451388886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45936.002451388886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45936.002451388886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45936.002451388886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45936.002451388886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45936.002451388886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45936.002451388886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45936.002451388886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45936.002451388886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45936.002451388886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45936.002451388886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45936.002451388886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45936.002451388886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45936.002451388886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45936.002451388886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45936.002451388886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45936.002451388886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45936.002451388886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45936.002451388886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45936.002451388886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45936.002451388886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45936.002451388886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45936.002451388886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45936.002451388886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45936.002451388886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45936.002451388886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45936.002451388886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45936.002451388886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45936.002451388886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45936.002451388886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45936.002451388886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45936.002451388886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45936.002451388886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45936.002451388886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45936.002451388886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45936.002451388886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45936.002451388886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45936.002451388886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45936.002451388886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45936.002451388886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45936.002451388886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45936.002451388886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45936.002451388886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45936.002451388886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45936.002451388886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45936.002451388886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45936.002451388886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45936.002451388886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45936.002451388886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45936.002451388886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45936.002451388886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45936.002451388886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45936.002451388886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45936.002451388886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45936.002451388886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45936.002451388886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45936.002451388886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45936.002451388886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45936.002451388886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45936.002451388886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45936.002451388886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45936.002451388886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45936.002451388886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45936.002451388886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45936.002451388886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45936.002451388886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45936.002451388886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45936.002451388886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45936.002451388886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45936.002451388886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45936.002451388886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45936.002451388886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45936.002451388886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45936.002451388886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45936.002451388886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45936.002451388886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45936.002451388886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45936.002451388886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45936.002451388886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45936.002451388886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45936.002451388886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45936.002451388886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45936.002451388886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45936.002451388886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45936.002451388886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45936.002451388886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45936.002451388886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45936.002451388886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45936.002451388886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45936.002451388886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45936.002451388886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45936.002451388886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45936.002451388886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45936.002451388886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45936.002451388886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45936.002451388886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45936.002451388886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45936.002451388886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45936.002451388886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45936.002451388886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45936.002451388886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45936.002451388886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45936.002451388886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45936.002451388886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45936.002451388886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45936.002451388886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45936.002451388886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45936.002451388886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45936.002451388886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45936.002451388886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45936.002451388886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45936.002451388886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45936.002451388886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45936.002451388886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45936.002451388886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45936.002451388886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45936.002451388886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45936.002451388886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45936.002451388886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45936.002451388886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45936.002451388886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45936.002451388886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45936.002451388886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45936.002451388886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45936.002451388886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45936.002451388886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45936.002451388886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45936.002451388886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45936.002451388886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45936.002451388886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45936.002451388886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45936.002451388886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45936.002451388886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45936.002451388886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45936.002451388886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45936.002451388886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45936.002451388886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45936.002451388886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45936.002451388886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45936.002451388886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45936.002451388886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45936.002451388886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45936.002451388886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45936.002451388886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45936.002451388886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45936.002451388886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45936.002451388886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45936.002451388886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45936.002451388886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45936.002451388886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45936.002451388886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45936.002451388886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45936.002451388886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45936.002451388886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45936.002451388886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45936.002451388886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45936.002451388886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45936.002451388886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45936.002451388886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45936.002451388886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45936.002451388886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45936.002451388886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45936.002451388886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45936.002451388886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45936.002451388886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45936.002451388886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45936.002451388886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45936.002451388886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45936.002451388886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45936.002451388886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45936.002451388886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45936.002451388886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45936.002451388886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45936.002451388886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45936.002451388886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45936.002451388886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45936.002451388886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45936.002451388886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45936.002451388886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45936.002451388886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45936.002451388886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45936.002451388886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45936.002451388886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45936.002451388886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45936.002451388886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45936.002451388886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45936.002451388886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45936.002451388886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45936.002451388886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45936.002451388886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45936.002451388886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45936.002451388886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45936.002451388886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45936.002451388886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45936.002451388886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45936.002451388886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45936.002451388886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45936.002451388886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45936.002451388886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45936.002451388886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45936.002451388886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45936.002451388886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45936.002451388886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45936.002451388886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45936.002451388886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45936.002451388886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45936.002451388886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45936.002451388886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45936.002451388886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45936.002451388886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45936.002451388886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45936.002451388886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45936.002451388886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45936.002451388886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45936.002451388886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45936.002451388886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45936.002451388886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45936.002451388886</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